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C758C90C-5560-4D85-9429-0436764E1FAA}" xr6:coauthVersionLast="47" xr6:coauthVersionMax="47" xr10:uidLastSave="{00000000-0000-0000-0000-000000000000}"/>
  <bookViews>
    <workbookView xWindow="-108" yWindow="-108" windowWidth="23256" windowHeight="12456" firstSheet="11" activeTab="25" xr2:uid="{0EE30F40-C5A3-4EA8-ACB8-55BD9A249EAA}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  <sheet name="1.9" sheetId="9" r:id="rId9"/>
    <sheet name="1.10" sheetId="10" r:id="rId10"/>
    <sheet name="1.11" sheetId="11" r:id="rId11"/>
    <sheet name="1.12" sheetId="12" r:id="rId12"/>
    <sheet name="1.13" sheetId="13" r:id="rId13"/>
    <sheet name="1.14" sheetId="14" r:id="rId14"/>
    <sheet name="1.15" sheetId="15" r:id="rId15"/>
    <sheet name="1.16a" sheetId="16" r:id="rId16"/>
    <sheet name="1.16b" sheetId="17" r:id="rId17"/>
    <sheet name="1.16c" sheetId="18" r:id="rId18"/>
    <sheet name="1.16d" sheetId="19" r:id="rId19"/>
    <sheet name="1.16e" sheetId="20" r:id="rId20"/>
    <sheet name="1.16f" sheetId="21" r:id="rId21"/>
    <sheet name="1.17a" sheetId="22" r:id="rId22"/>
    <sheet name="1.17b" sheetId="23" r:id="rId23"/>
    <sheet name="1.18" sheetId="24" r:id="rId24"/>
    <sheet name="1.19" sheetId="25" r:id="rId25"/>
    <sheet name="1.20" sheetId="26" r:id="rId26"/>
  </sheets>
  <definedNames>
    <definedName name="_Hlk103686516" localSheetId="14">'1.15'!$B$11</definedName>
    <definedName name="_Hlk105494305" localSheetId="7">'1.8'!$B$7</definedName>
    <definedName name="_xlnm.Print_Area" localSheetId="0">'1.1'!$B$1:$C$9</definedName>
    <definedName name="_xlnm.Print_Area" localSheetId="9">'1.10'!$B$2:$F$18</definedName>
    <definedName name="_xlnm.Print_Area" localSheetId="10">'1.11'!$B$2:$F$13</definedName>
    <definedName name="_xlnm.Print_Area" localSheetId="11">'1.12'!$B$2:$D$19</definedName>
    <definedName name="_xlnm.Print_Area" localSheetId="12">'1.13'!$B$1:$F$12</definedName>
    <definedName name="_xlnm.Print_Area" localSheetId="14">'1.15'!$B$2:$G$15</definedName>
    <definedName name="_xlnm.Print_Area" localSheetId="16">'1.16b'!$B$4:$F$10</definedName>
    <definedName name="_xlnm.Print_Area" localSheetId="17">'1.16c'!$B$2:$F$10</definedName>
    <definedName name="_xlnm.Print_Area" localSheetId="18">'1.16d'!$B$2:$G$10</definedName>
    <definedName name="_xlnm.Print_Area" localSheetId="19">'1.16e'!$B$2:$F$11</definedName>
    <definedName name="_xlnm.Print_Area" localSheetId="20">'1.16f'!$B$2:$C$6</definedName>
    <definedName name="_xlnm.Print_Area" localSheetId="21">'1.17a'!$B$2:$C$24</definedName>
    <definedName name="_xlnm.Print_Area" localSheetId="22">'1.17b'!$B$2:$G$32</definedName>
    <definedName name="_xlnm.Print_Area" localSheetId="23">'1.18'!$B$2:$E$8</definedName>
    <definedName name="_xlnm.Print_Area" localSheetId="24">'1.19'!$B$2:$E$10</definedName>
    <definedName name="_xlnm.Print_Area" localSheetId="1">'1.2'!$B$2:$E$14</definedName>
    <definedName name="_xlnm.Print_Area" localSheetId="25">'1.20'!$B$2:$D$20</definedName>
    <definedName name="_xlnm.Print_Area" localSheetId="2">'1.3'!$B$2:$H$13</definedName>
    <definedName name="_xlnm.Print_Area" localSheetId="3">'1.4'!$B$2:$K$13</definedName>
    <definedName name="_xlnm.Print_Area" localSheetId="4">'1.5'!$B$2:$F$12</definedName>
    <definedName name="_xlnm.Print_Area" localSheetId="5">'1.6'!$B$2:$C$24</definedName>
    <definedName name="_xlnm.Print_Area" localSheetId="6">'1.7'!$B$2:$F$16</definedName>
    <definedName name="_xlnm.Print_Area" localSheetId="7">'1.8'!$B$2:$G$9</definedName>
    <definedName name="_xlnm.Print_Area" localSheetId="8">'1.9'!$B$2:$C$12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9" l="1"/>
  <c r="D7" i="19"/>
  <c r="J5" i="4"/>
  <c r="C8" i="17" l="1"/>
  <c r="E7" i="20"/>
  <c r="D7" i="20"/>
  <c r="C7" i="20"/>
  <c r="E8" i="17" l="1"/>
  <c r="D8" i="17"/>
  <c r="D26" i="23"/>
  <c r="C26" i="23"/>
  <c r="E7" i="18"/>
  <c r="D7" i="18"/>
  <c r="C7" i="18"/>
  <c r="G26" i="23" l="1"/>
  <c r="F26" i="23"/>
  <c r="E26" i="23"/>
  <c r="C17" i="22"/>
  <c r="C7" i="19"/>
  <c r="E7" i="15"/>
  <c r="D7" i="15"/>
  <c r="C7" i="15"/>
  <c r="D16" i="12"/>
  <c r="C16" i="12"/>
  <c r="F9" i="5"/>
  <c r="E9" i="5"/>
  <c r="D9" i="5"/>
  <c r="C9" i="5"/>
  <c r="J11" i="4"/>
  <c r="I11" i="4"/>
  <c r="H11" i="4"/>
  <c r="G11" i="4"/>
  <c r="F11" i="4"/>
  <c r="E11" i="4"/>
  <c r="D11" i="4"/>
  <c r="C11" i="4"/>
  <c r="K10" i="4"/>
  <c r="K9" i="4"/>
  <c r="K8" i="4"/>
  <c r="K7" i="4"/>
  <c r="K6" i="4"/>
  <c r="K5" i="4"/>
  <c r="G11" i="3"/>
  <c r="E11" i="3"/>
  <c r="C11" i="3"/>
  <c r="D10" i="2"/>
  <c r="C10" i="2"/>
  <c r="K11" i="4" l="1"/>
</calcChain>
</file>

<file path=xl/sharedStrings.xml><?xml version="1.0" encoding="utf-8"?>
<sst xmlns="http://schemas.openxmlformats.org/spreadsheetml/2006/main" count="378" uniqueCount="314">
  <si>
    <t>Tabella 1.1 – Le strutture INPS. Anno 2021</t>
  </si>
  <si>
    <t>Sedi (Direzioni Regionali e di Coordinamento metropolitano, Direzioni Provinciali, Filiali metropolitane)*</t>
  </si>
  <si>
    <t>Agenzie e Agenzie complesse</t>
  </si>
  <si>
    <t>Punti INPS</t>
  </si>
  <si>
    <t>Punti Cliente</t>
  </si>
  <si>
    <t>Strutture sociali</t>
  </si>
  <si>
    <t>(*) La struttura di Aosta è stata considerata sia come Direzione Regionale, sia come Direzione Provinciale.</t>
  </si>
  <si>
    <t>Tabella 1.2 - Consistenza del personale INPS ripartito per aree.
Anni 2021-2022</t>
  </si>
  <si>
    <t>Aree</t>
  </si>
  <si>
    <t>Previsione di consistenza al 31/12/2022*</t>
  </si>
  <si>
    <t>Dirigenti</t>
  </si>
  <si>
    <t>Professionisti**</t>
  </si>
  <si>
    <t>Area C</t>
  </si>
  <si>
    <t>Area B</t>
  </si>
  <si>
    <t>Area A</t>
  </si>
  <si>
    <t>Insegnanti</t>
  </si>
  <si>
    <t>TOTALE</t>
  </si>
  <si>
    <t>(**) Nell’Area dei Professionisti sono stati computati anche i Medici, che al 31/12/2021 ammontavano a 299 unità. La previsione di consistenza dei Medici al 31/12/2022 è di 264 unità.</t>
  </si>
  <si>
    <t>Tabella 1.3 - Personale suddiviso per genere ed area geografica. Anno 2021*</t>
  </si>
  <si>
    <t>Area Geografica</t>
  </si>
  <si>
    <t>Donne</t>
  </si>
  <si>
    <t>Uomini</t>
  </si>
  <si>
    <t>Totale</t>
  </si>
  <si>
    <t>Età media</t>
  </si>
  <si>
    <t>Numero dipendenti</t>
  </si>
  <si>
    <t>Nord Ovest</t>
  </si>
  <si>
    <t>Nord Est</t>
  </si>
  <si>
    <t>Centro</t>
  </si>
  <si>
    <t>Sud</t>
  </si>
  <si>
    <t>Isole</t>
  </si>
  <si>
    <t>Direzione Generale</t>
  </si>
  <si>
    <t xml:space="preserve">TOTALE </t>
  </si>
  <si>
    <t>Tabella 1.4 - Ripartizione del personale per aree funzionali, genere e titolo di studio. Anno 2021*</t>
  </si>
  <si>
    <t>Scuola obbligo</t>
  </si>
  <si>
    <t>Media superiore</t>
  </si>
  <si>
    <t>Laurea</t>
  </si>
  <si>
    <t>Totale Generale</t>
  </si>
  <si>
    <t>U</t>
  </si>
  <si>
    <t>D</t>
  </si>
  <si>
    <t>Medici e Professionisti</t>
  </si>
  <si>
    <t xml:space="preserve">Area A </t>
  </si>
  <si>
    <t>Tabella 1.5 - Numero ed incidenza percentuale dei dipendenti distinti per genere e classi di anzianità lavorativa. Anno 2021*</t>
  </si>
  <si>
    <t>Classi Anzianità</t>
  </si>
  <si>
    <t>Valore assoluto</t>
  </si>
  <si>
    <t>Valore %</t>
  </si>
  <si>
    <t>Fino a 9 anni</t>
  </si>
  <si>
    <t>15</t>
  </si>
  <si>
    <t>Da 10 a 19</t>
  </si>
  <si>
    <t>10</t>
  </si>
  <si>
    <t>Da 20 a 29</t>
  </si>
  <si>
    <t>27</t>
  </si>
  <si>
    <t>Da 30 a 39</t>
  </si>
  <si>
    <t>39</t>
  </si>
  <si>
    <t>40 anni e oltre</t>
  </si>
  <si>
    <t>9</t>
  </si>
  <si>
    <t>Tabella 1.6 – Servizi di e-government. Anno 2021*</t>
  </si>
  <si>
    <t>Tasso di copertura digitale dei processi e servizi Inps</t>
  </si>
  <si>
    <t xml:space="preserve">Numero servizi erogati on line </t>
  </si>
  <si>
    <t>Contact Center Multicanale (totale contatti e servizi gestiti)</t>
  </si>
  <si>
    <t>Visitatori del sito istituzionale (nell’anno)</t>
  </si>
  <si>
    <t>Numero medio di visitatori al giorno</t>
  </si>
  <si>
    <t>Numero Pin rilasciati (dato cumulativo)</t>
  </si>
  <si>
    <t>Totale pagine web visitate (nell’anno)</t>
  </si>
  <si>
    <t>Numero medio di pagine web visitate al giorno</t>
  </si>
  <si>
    <t>Tabella 1.7 - Accessi al Portale INPS*. Anni 2019 - 2021</t>
  </si>
  <si>
    <t>Descrizione</t>
  </si>
  <si>
    <t>Var. % 2021/2020</t>
  </si>
  <si>
    <t>Media visitatori giornalieri</t>
  </si>
  <si>
    <t>Picco visitatori giornalieri</t>
  </si>
  <si>
    <t>Numero pagine web visitate nell’anno</t>
  </si>
  <si>
    <t>Media numero pagine visitate al giorno</t>
  </si>
  <si>
    <t>Picco numero pagine visitate al giorno</t>
  </si>
  <si>
    <t xml:space="preserve">Totale Pin rilasciati al 31 dicembre </t>
  </si>
  <si>
    <t>Numero e-mail ricevute</t>
  </si>
  <si>
    <t>(*) Dati al 31/12/2021.</t>
  </si>
  <si>
    <t>Numero accessi</t>
  </si>
  <si>
    <t>Media giornaliera</t>
  </si>
  <si>
    <t>Picco giornaliero</t>
  </si>
  <si>
    <t>Sito web</t>
  </si>
  <si>
    <t>Mobile/APP</t>
  </si>
  <si>
    <t>Tabella 1.9 - Numero di utenti distinti (autenticazione PIN/SPID/CNS/CIE) con almeno un accesso al Portale INPS. Anno 2021*</t>
  </si>
  <si>
    <t>Cittadini</t>
  </si>
  <si>
    <t>Aziende</t>
  </si>
  <si>
    <t>Consulenti</t>
  </si>
  <si>
    <t>Patronati</t>
  </si>
  <si>
    <t>CAF</t>
  </si>
  <si>
    <t>Comuni</t>
  </si>
  <si>
    <t>Medico</t>
  </si>
  <si>
    <t>Gestione privata</t>
  </si>
  <si>
    <t>Servizi erogati ai cittadini</t>
  </si>
  <si>
    <t>Servizi erogati alle imprese</t>
  </si>
  <si>
    <t>Servizi erogati ai Patronati</t>
  </si>
  <si>
    <t>Servizi ai CAF</t>
  </si>
  <si>
    <t>Servizi ai Comuni</t>
  </si>
  <si>
    <t>Servizi agli Enti Pubblici Previdenziali</t>
  </si>
  <si>
    <t>Servizi alle ASL</t>
  </si>
  <si>
    <t>Servizi alle Associazioni di Categoria</t>
  </si>
  <si>
    <t>Gestione pubblica e lavoratori dello spettacolo</t>
  </si>
  <si>
    <t>Servizi ex-Inpdap</t>
  </si>
  <si>
    <r>
      <t xml:space="preserve">Tabella 1.10 - Numero servizi </t>
    </r>
    <r>
      <rPr>
        <b/>
        <i/>
        <sz val="11"/>
        <color theme="1"/>
        <rFont val="Garamond"/>
        <family val="1"/>
      </rPr>
      <t>online</t>
    </r>
    <r>
      <rPr>
        <b/>
        <sz val="11"/>
        <color theme="1"/>
        <rFont val="Garamond"/>
        <family val="1"/>
      </rPr>
      <t xml:space="preserve"> erogati per tipologia di utente*. Anni 2019-2021</t>
    </r>
  </si>
  <si>
    <t>Dichiarazioni ISEE rilasciate</t>
  </si>
  <si>
    <t>Lavoratori dipendenti: Denunce contributive individuali</t>
  </si>
  <si>
    <t>Numero certificati medici on-line ricevuti</t>
  </si>
  <si>
    <t>Denunce contributive aziende</t>
  </si>
  <si>
    <t>Numero DURC richiesti di cui:</t>
  </si>
  <si>
    <t xml:space="preserve">INAIL </t>
  </si>
  <si>
    <t xml:space="preserve">INPS </t>
  </si>
  <si>
    <r>
      <t xml:space="preserve">Tabella 1.11 - Numero servizi </t>
    </r>
    <r>
      <rPr>
        <b/>
        <i/>
        <sz val="11"/>
        <color theme="1"/>
        <rFont val="Garamond"/>
        <family val="1"/>
      </rPr>
      <t>online</t>
    </r>
    <r>
      <rPr>
        <b/>
        <sz val="11"/>
        <color theme="1"/>
        <rFont val="Garamond"/>
        <family val="1"/>
      </rPr>
      <t>*. Gestione privata. Anni 2019-2021</t>
    </r>
  </si>
  <si>
    <t>Tabella 1.12 - Principali servizi erogati tramite risponditore automatico. Anno 2021*</t>
  </si>
  <si>
    <t>Servizio</t>
  </si>
  <si>
    <t>Numero di richieste</t>
  </si>
  <si>
    <t>% sul totale</t>
  </si>
  <si>
    <t>Prenotazione accesso in Sede**</t>
  </si>
  <si>
    <t>CU</t>
  </si>
  <si>
    <t>Stato domanda Reddito di cittadinanza</t>
  </si>
  <si>
    <t>Stato domanda</t>
  </si>
  <si>
    <t>Stato pagamenti</t>
  </si>
  <si>
    <t>Estratto contributivo</t>
  </si>
  <si>
    <t>Rata pensioni</t>
  </si>
  <si>
    <t>Stato domanda Carta REI</t>
  </si>
  <si>
    <t>Stato richiesta Linea INPS</t>
  </si>
  <si>
    <t>Estratto pagamenti</t>
  </si>
  <si>
    <t>Stato domanda dipendenti pubblici</t>
  </si>
  <si>
    <t>Contributi COLF</t>
  </si>
  <si>
    <t>Tabella 1.13 - Accessi e servizi erogati su dispositivi mobili* (cellulari, smartphone, tablet). Anni 2019-2021</t>
  </si>
  <si>
    <t>Var. %  2021/2020</t>
  </si>
  <si>
    <t>Tabella 1.14 - Servizi mobile erogati (cellulari, smartphone, tablet)*. Anni 2019-2021</t>
  </si>
  <si>
    <t>Servizi ai cittadini</t>
  </si>
  <si>
    <t>Ufficio Stampa</t>
  </si>
  <si>
    <t>Tabella 1.15 App. - Il Contact Center Multicanale in numeri*. Anni 2019-2021</t>
  </si>
  <si>
    <t>Var % 2021/2020</t>
  </si>
  <si>
    <t xml:space="preserve">Contatti gestiti telefonicamente da operatore CCM (sia inbound che outbound) </t>
  </si>
  <si>
    <t>22.856.719</t>
  </si>
  <si>
    <t>- 5%</t>
  </si>
  <si>
    <t>5.498.688</t>
  </si>
  <si>
    <t>- 40%</t>
  </si>
  <si>
    <t>Chiamate via Web e SKYPE</t>
  </si>
  <si>
    <t>31.420</t>
  </si>
  <si>
    <t>292.793</t>
  </si>
  <si>
    <t>91.160</t>
  </si>
  <si>
    <t>- 69%</t>
  </si>
  <si>
    <t>- 12%</t>
  </si>
  <si>
    <t>Numero comunicazioni chiuse direttamente dal CCM</t>
  </si>
  <si>
    <t>- 13%</t>
  </si>
  <si>
    <t>Quesiti inoltrati dal CCM alle sedi (Back Office)</t>
  </si>
  <si>
    <t>1.513.909</t>
  </si>
  <si>
    <t>3.110.453</t>
  </si>
  <si>
    <t>2.917.978</t>
  </si>
  <si>
    <t>- 6%</t>
  </si>
  <si>
    <t>Servizi automatici e Portale vocale del CCM</t>
  </si>
  <si>
    <t>46%</t>
  </si>
  <si>
    <t>Numero Comunicazioni</t>
  </si>
  <si>
    <t>Comunicazioni da Aziende verso INPS</t>
  </si>
  <si>
    <t xml:space="preserve">Comunicazioni da INPS verso aziende </t>
  </si>
  <si>
    <t>Comunicazioni da datori di lavoro domestico verso INPS</t>
  </si>
  <si>
    <t>Comunicazioni da INPS verso datori di lavoro domestico</t>
  </si>
  <si>
    <t>Tabella 1.16c - Comunicazione bidirezionale lavoratori autonomi (artigiani e commercianti)*. Anni 2019-2021</t>
  </si>
  <si>
    <t>Comunicazioni da lavoratori autonomi verso INPS</t>
  </si>
  <si>
    <t>Comunicazioni da INPS verso lavoratori autonomi</t>
  </si>
  <si>
    <t>Tabella 1.16d - Comunicazione bidirezionale aziende agricole e autonomi in agricoltura*. Anni 2019-2021</t>
  </si>
  <si>
    <t>Comunicazioni da aziende/autonomi verso INPS</t>
  </si>
  <si>
    <t>Comunicazioni da INPS verso aziende/autonomi</t>
  </si>
  <si>
    <t>Tabella 1.16e - Comunicazione bidirezionale parasubordinati*. Anni 2019-2021</t>
  </si>
  <si>
    <t>Comunicazioni da committenti verso INPS</t>
  </si>
  <si>
    <t>Comunicazioni da INPS verso committenti</t>
  </si>
  <si>
    <t>Tabella 1.16f - Comunicazione con i Patronati (COMPIBAT)*. Anno 2021</t>
  </si>
  <si>
    <t>Tabella 1.17a - Prenotazioni presso gli sportelli. Anno 2021*</t>
  </si>
  <si>
    <t>Tipologie sportelli</t>
  </si>
  <si>
    <t>Datori di lavoro domestico - Lavoratori Autonomi - Lavoratori Agricoli - Lavoratori Parasubordinati</t>
  </si>
  <si>
    <t>Trattamenti a carico dei Fondi speciali e in Convenzione internazionale - TFS - Prestazioni creditizie</t>
  </si>
  <si>
    <t>Credito e welfare</t>
  </si>
  <si>
    <t>Servizi per i Patronati</t>
  </si>
  <si>
    <t>Prestazioni ex Ipsema e lavoratori marittimi</t>
  </si>
  <si>
    <t>Prestazioni arma dei carabinieri</t>
  </si>
  <si>
    <t>Prestazioni esercito</t>
  </si>
  <si>
    <t>Deleghe identità digitali**</t>
  </si>
  <si>
    <t>(*) Le tipologie di sportello variano in ragione della modalità di organizzazione del front-end della sede.</t>
  </si>
  <si>
    <t>(****) Gestione Privata e Pubblica.</t>
  </si>
  <si>
    <t>Tabella 1.17b - Prenotazioni contatti con le Sedi INPS. Anni 2020-2021*</t>
  </si>
  <si>
    <t>Regione</t>
  </si>
  <si>
    <t>Tipologia contatto</t>
  </si>
  <si>
    <t>Accesso fisico</t>
  </si>
  <si>
    <t>Ricontatto telefonico</t>
  </si>
  <si>
    <t>Videochiamata (Web-meeting)**</t>
  </si>
  <si>
    <t>Abruzzo</t>
  </si>
  <si>
    <t>Basilicata</t>
  </si>
  <si>
    <t>Calabria</t>
  </si>
  <si>
    <t>Emilia Romagna</t>
  </si>
  <si>
    <t>Friuli Venezia Giulia</t>
  </si>
  <si>
    <t>Liguria</t>
  </si>
  <si>
    <t xml:space="preserve">Marche 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</si>
  <si>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</si>
  <si>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</si>
  <si>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</si>
  <si>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</si>
  <si>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</si>
  <si>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</si>
  <si>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</si>
  <si>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</si>
  <si>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Valle d'Aosta</t>
  </si>
  <si>
    <t>Veneto</t>
  </si>
  <si>
    <t>Tabella 1.18 - Numero comunicazioni PEC* in entrata ed in uscita. Anni 2020-2021</t>
  </si>
  <si>
    <t>Var. % 2021/2010</t>
  </si>
  <si>
    <t>TOTALE PEC in entrata</t>
  </si>
  <si>
    <t>TOTALE PEC in uscita</t>
  </si>
  <si>
    <t>Tabella 1.19 - Numero interazioni* Social. Anni 2019-2021</t>
  </si>
  <si>
    <t>Canale social</t>
  </si>
  <si>
    <t>Facebook</t>
  </si>
  <si>
    <t>Twitter</t>
  </si>
  <si>
    <t>Youtube</t>
  </si>
  <si>
    <t>Linkedin</t>
  </si>
  <si>
    <t>Instagram</t>
  </si>
  <si>
    <t>Tabella 1.20 – Impatto dell’INPS sul sistema socioeconomico nazionale 2021*</t>
  </si>
  <si>
    <t>La popolazione interessata</t>
  </si>
  <si>
    <t>Utenti INPS su totale residenti**</t>
  </si>
  <si>
    <t>Utenti INPS su totale residenti in età da lavoro e anziani***</t>
  </si>
  <si>
    <t>Gli assicurati</t>
  </si>
  <si>
    <t>Assicurati INPS su forze lavoro****</t>
  </si>
  <si>
    <t xml:space="preserve">Le pensioni e i pensionati </t>
  </si>
  <si>
    <t>Pensioni INPS su totale pensioni</t>
  </si>
  <si>
    <t>Pensionati INPS su totale pensionati</t>
  </si>
  <si>
    <t xml:space="preserve">La sostenibilità del sistema pensionistico </t>
  </si>
  <si>
    <t>Pensionati INPS ogni 1.000 assicurati INPS</t>
  </si>
  <si>
    <t>Spesa per prestazioni istituzionali in percentuale sul PIL nominale</t>
  </si>
  <si>
    <t>(*) Dati provvisori.</t>
  </si>
  <si>
    <t xml:space="preserve">(***) I dati comprendono anche la Direzione di Coordinamento metropolitano di Napoli. </t>
  </si>
  <si>
    <t>Campania***</t>
  </si>
  <si>
    <t>Lazio****</t>
  </si>
  <si>
    <t xml:space="preserve">(****) I dati comprendono anche la Direzione di Coordinamento metropolitano di Roma. </t>
  </si>
  <si>
    <t>Lombardia*****</t>
  </si>
  <si>
    <t xml:space="preserve">(*****) I dati comprendono anche la Direzione di Coordinamento metropolitano di Milano. </t>
  </si>
  <si>
    <t>Accessi con PIN alle applicazioni web - Totale anno</t>
  </si>
  <si>
    <t>Accessi con PIN alle applicazioni web - Media giornaliera</t>
  </si>
  <si>
    <t>Accessi App con PIN - Totale anno</t>
  </si>
  <si>
    <t>Accessi App con PIN - Media giornaliera</t>
  </si>
  <si>
    <t>Accessi con SPID** (applicazioni web e App) - Totale anno</t>
  </si>
  <si>
    <t>Accessi con SPID** (applicazioni web e App) - Media giornaliera</t>
  </si>
  <si>
    <t>Accessi con CNS (applicazioni web) - Totale anno</t>
  </si>
  <si>
    <t>Accessi con CNS (applicazioni web) - Media giornaliera</t>
  </si>
  <si>
    <t>Accesi con CIE** (applicazioni web e App) - Media giornaliera</t>
  </si>
  <si>
    <t>Amministrazioni e Enti pubblici</t>
  </si>
  <si>
    <t>Numero download nell'anno applicazioni INPS per iPhone</t>
  </si>
  <si>
    <t>Numero download nell'anno applicazioni INPS per iPad</t>
  </si>
  <si>
    <t>Reception e Prima accoglienza (servizi non soggetti a prenotazione)</t>
  </si>
  <si>
    <t>Servizi veloci**</t>
  </si>
  <si>
    <t>Conto Assicurativo - Pensioni*** - Prestazioni pubbliche - Invalidità Civile</t>
  </si>
  <si>
    <t>Indennità e ammortizzatori sociali****</t>
  </si>
  <si>
    <t>(****) Ricomprende gli sportelli Cessazione dell'attività lavorativa, Diminuzione della capacità lavorativa e Sostegno al reddito familiare.</t>
  </si>
  <si>
    <t>Sportello multiservizi*****</t>
  </si>
  <si>
    <t>(*****) Attivo nelle Strutture che utilizzano la fila unica e nei Punti Inps.</t>
  </si>
  <si>
    <t>Tabella 1.16b - Comunicazione bidirezionale con i lavoratori domestici*. Anni 2019-2021</t>
  </si>
  <si>
    <t>Servizi ad aziende/intermediari**</t>
  </si>
  <si>
    <t>(**) L'App. per aziende/intermediari non risulta attiva nel 2021.</t>
  </si>
  <si>
    <t>Accessi con CIE** (applicazioni web e App) - Totale anno</t>
  </si>
  <si>
    <t>Servizi ex-Enpals**</t>
  </si>
  <si>
    <r>
      <t>(**) I dati riferiti alle denunce dei lavoratori del settore Sport e Spettacolo, dal 2015 sono compresi in quelli dei servizi erogati a cittadini ed imprese della gestione privata. I dati riportati in questa riga sono relativi solo al servizio “Richieste dei Certificati di agibilità”. Il valore del 2020 in forte decrescita risente dell’effetto della pandemia.</t>
    </r>
    <r>
      <rPr>
        <i/>
        <sz val="8"/>
        <color rgb="FFFF0000"/>
        <rFont val="Arial Nova"/>
        <family val="2"/>
      </rPr>
      <t xml:space="preserve">  </t>
    </r>
  </si>
  <si>
    <t>Numero Applicazioni*** Attive INPS per Android tablet</t>
  </si>
  <si>
    <t>Numero comunicazioni</t>
  </si>
  <si>
    <t>117%</t>
  </si>
  <si>
    <t>Numero comunicazioni da Patronati verso INPS e relative risposte</t>
  </si>
  <si>
    <t>(*) Dati al 31/12/2021. Servizio rilasciato nel corso del 2021 per gli Enti di Patronato. I dati riguardano tutto il pervenuto nel 2021.</t>
  </si>
  <si>
    <t>Tabella 1.16a - Comunicazione bidirezionale con le aziende*. Anni 2019-2021</t>
  </si>
  <si>
    <t xml:space="preserve"> </t>
  </si>
  <si>
    <t>(****)  Forze lavoro (persone occupate e in cerca di lavoro) secondo la nuova rilevazione ISTAT.</t>
  </si>
  <si>
    <t>Nota: al totale della consistenza prevista al 31/12/2022, potrebbe aggiungersi ulteriore personale a seguito delle nuove assunzioni autorizzate, da ultimo, con D.P.C.M. del 29 marzo 2022 (G.U. n.93 del 21/04/2022).</t>
  </si>
  <si>
    <t>(**) A seguito della dismissione del PIN gli accessi via SPID e CIE sono indistinti tra applicazioni WEB e App.</t>
  </si>
  <si>
    <r>
      <t xml:space="preserve">(*) Dati al 31/12/2021. </t>
    </r>
    <r>
      <rPr>
        <i/>
        <sz val="8"/>
        <color theme="1"/>
        <rFont val="Arial Nova"/>
        <family val="2"/>
      </rPr>
      <t>I dati riportati si riferiscono alla fruizione di servizi da mobille (inclusi servizi di visualizzazione) e non al numero di utenti distinti..</t>
    </r>
  </si>
  <si>
    <t>Quesiti INPS Risponde** e altri canali asincroni</t>
  </si>
  <si>
    <t>(**) Si è proceduto al ricalcolo dei valori 2019 e 2020 in quanto negli scorsi anni venivano conteggiati solo i quesiti INPS risponde.</t>
  </si>
  <si>
    <t>(**) Tra gli utenti INPS sono compresi gli assicurati (lavoratori dipendenti, autonomi, iscritti alla Gestione separata, fondo clero, ex SPORTASS, assicurazioni facoltative) e i pensionati (comprese le gestioni dei dipendenti pubblici e dello spettacolo e sport). Il totale dei residenti comprende la popolazione residente in Italia al 1° gennaio 2022, secondo i dati ISTAT.</t>
  </si>
  <si>
    <t xml:space="preserve">(***) Il totale dei residenti in età da lavoro e anziani comprende la popolazione residente in Italia al 1° gennaio 2022, dai 15 anni in poi, secondo i dati ISTAT calcolati in base alla nuova rilevazione sulle forze di lavoro. </t>
  </si>
  <si>
    <t>Spesa pensionistica INPS su PIL*****</t>
  </si>
  <si>
    <t>Spesa pensionistica INPS su spesa pubblica******</t>
  </si>
  <si>
    <t>Spesa per prestazioni a sostegno del reddito in rapporto al PIL*****</t>
  </si>
  <si>
    <t>(*****) Fonte dati: ISTAT.</t>
  </si>
  <si>
    <t xml:space="preserve">Nota: I dati per la spesa pensionistica, per la famiglia e per le prestazioni a sostegno del reddito sono relativi al Preconsuntivo INPS 2021. </t>
  </si>
  <si>
    <r>
      <t>Spesa prestazioni a sostegno della</t>
    </r>
    <r>
      <rPr>
        <sz val="11"/>
        <rFont val="Garamond"/>
        <family val="1"/>
      </rPr>
      <t xml:space="preserve"> famiglia in</t>
    </r>
    <r>
      <rPr>
        <sz val="11"/>
        <color theme="1"/>
        <rFont val="Garamond"/>
        <family val="1"/>
      </rPr>
      <t xml:space="preserve"> rapporto al PIL*****</t>
    </r>
  </si>
  <si>
    <t>Consistenza al 31/12/2021</t>
  </si>
  <si>
    <t>(**) Il servizio "Prenotazione accesso in Sede" è stato attivato il 26 gennaio 2021.</t>
  </si>
  <si>
    <t>Numero accessi ai servizi Mobile</t>
  </si>
  <si>
    <t>(*) Gli accessi ai servizi mobili includono tutti quelli delle App INPS Mobile, Ufficio Stampa e Museo Multimediale.</t>
  </si>
  <si>
    <t>Numero Applicazioni** Attive INPS per Android smartphone</t>
  </si>
  <si>
    <t>(**) Dati al 31/12/2021. I dati del 2021 comprendono anche le seguenti applicazioni: Personal INPS, INPS Welfare - GDP (Gestione dipendenti pubbblici), INPS Cassetto Artigiani e Commercianti.</t>
  </si>
  <si>
    <t>(***) Per numero di applicazioni attive si intendono i download effettuati per App attualmente installate e attive.</t>
  </si>
  <si>
    <t>Totale contatti gestiti***</t>
  </si>
  <si>
    <t>8%</t>
  </si>
  <si>
    <t>2%</t>
  </si>
  <si>
    <t>7%</t>
  </si>
  <si>
    <t>(**) Servizio attivo dal luglio 2020 in alcune sedi sperimentali (Sede di Rovigo e Filiale della DCM Napoli) con progressiva estensione su tutto il territorio nazionale (ad eccezione della regione Lazio).</t>
  </si>
  <si>
    <t>(*) Le interazioni sono misurate in modo differente sui diversi canali social. Per Facebook si intende la somma di tutti i click degli utenti sui contenuti presenti sulle pagine dell'Istituto (INPS Per la famiglia; INPS per i lavoratori migranti; INPS Giovani; INPS Credito e Welfare Dipendenti Pubblici); per Twitter, Linkedin e Instagram si intende la somma di like, commenti e condivisioni dei contenuti pubblicati; per YouTube si intende la somma dei "mi piace" e delle condivisioni dei video pubblicati (sono esclusi i "non mi piace").</t>
  </si>
  <si>
    <t>Numero moduli scaricabili on-line**</t>
  </si>
  <si>
    <t>Numero moduli compilabili on-line**</t>
  </si>
  <si>
    <t>(**) Autenticazione attraverso PIN, SPID, CNS e CIE. I dati riportati si riferiscono ad eventi di Login distinti (quindi all’interno di un Login può essere stato utilizzato più di un servizio online).</t>
  </si>
  <si>
    <t>Tabella 1.8 - Numero di accessi autenticati* al portale INPS. Anno 2021**</t>
  </si>
  <si>
    <t xml:space="preserve">Istanze telematiche da parte di Aziende </t>
  </si>
  <si>
    <t>Istanze telematiche da parte dei committenti</t>
  </si>
  <si>
    <t>Istanze telematiche da parte dei lavoratori autonomi</t>
  </si>
  <si>
    <t>Istanze telematiche da parte di aziende/autonomi</t>
  </si>
  <si>
    <t>(*) Estrazione dalla procedura VEGA del 04/03/2022.</t>
  </si>
  <si>
    <t>65%</t>
  </si>
  <si>
    <t>74,7%</t>
  </si>
  <si>
    <t>91,7%</t>
  </si>
  <si>
    <t>92%</t>
  </si>
  <si>
    <t>96,6%</t>
  </si>
  <si>
    <t>15,4%</t>
  </si>
  <si>
    <t>27,8%</t>
  </si>
  <si>
    <t>679</t>
  </si>
  <si>
    <t>0,67%</t>
  </si>
  <si>
    <t>1,37%</t>
  </si>
  <si>
    <t>Numero visitatori nell’anno**</t>
  </si>
  <si>
    <r>
      <t>(</t>
    </r>
    <r>
      <rPr>
        <sz val="11"/>
        <color theme="1"/>
        <rFont val="Garamond"/>
        <family val="1"/>
      </rPr>
      <t>**</t>
    </r>
    <r>
      <rPr>
        <sz val="10"/>
        <color theme="1"/>
        <rFont val="Garamond"/>
        <family val="1"/>
      </rPr>
      <t xml:space="preserve">) </t>
    </r>
    <r>
      <rPr>
        <i/>
        <sz val="8"/>
        <color theme="1"/>
        <rFont val="Arial Nova"/>
        <family val="2"/>
      </rPr>
      <t xml:space="preserve">Trattasi di "sessioni utente" che ricomprendono accessi autenticati e non. </t>
    </r>
  </si>
  <si>
    <t xml:space="preserve">(***) È stato riportato, senza arrotondamento, lo stesso valore del 2019 e 2020 che negli anni scorsi compariva come “contatti gestiti da operatore”.  </t>
  </si>
  <si>
    <t>(**) Tipologia di sportello attivata dal 2021.</t>
  </si>
  <si>
    <t>(******) Fonte dati: Ragioneria Generale dello Stato.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</si>
</sst>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i/>
      <sz val="8"/>
      <color theme="1"/>
      <name val="Arial Nova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i/>
      <sz val="8"/>
      <color rgb="FF000000"/>
      <name val="Arial Nova"/>
      <family val="2"/>
    </font>
    <font>
      <i/>
      <sz val="8"/>
      <color rgb="FFFF0000"/>
      <name val="Arial Nova"/>
      <family val="2"/>
    </font>
    <font>
      <b/>
      <i/>
      <sz val="11"/>
      <color theme="1"/>
      <name val="Garamond"/>
      <family val="1"/>
    </font>
    <font>
      <i/>
      <sz val="11"/>
      <color theme="1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Garamond"/>
      <family val="1"/>
    </font>
    <font>
      <sz val="10"/>
      <name val="Arial"/>
      <family val="2"/>
    </font>
    <font>
      <i/>
      <sz val="11"/>
      <color theme="1"/>
      <name val="Arial Nova"/>
      <family val="2"/>
    </font>
    <font>
      <i/>
      <sz val="8"/>
      <name val="Arial Nov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1" xfId="0" applyFont="1" applyBorder="1"/>
    <xf numFmtId="0" fontId="6" fillId="0" borderId="2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8" xfId="0" applyFont="1" applyBorder="1"/>
    <xf numFmtId="3" fontId="6" fillId="0" borderId="8" xfId="0" applyNumberFormat="1" applyFont="1" applyBorder="1"/>
    <xf numFmtId="0" fontId="5" fillId="0" borderId="3" xfId="0" applyFont="1" applyBorder="1"/>
    <xf numFmtId="3" fontId="5" fillId="0" borderId="9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4" xfId="0" applyFont="1" applyBorder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8" xfId="0" applyNumberFormat="1" applyFont="1" applyBorder="1"/>
    <xf numFmtId="164" fontId="6" fillId="0" borderId="8" xfId="1" applyNumberFormat="1" applyFont="1" applyBorder="1"/>
    <xf numFmtId="0" fontId="7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0" fontId="6" fillId="0" borderId="8" xfId="0" applyNumberFormat="1" applyFont="1" applyBorder="1"/>
    <xf numFmtId="9" fontId="6" fillId="0" borderId="8" xfId="0" applyNumberFormat="1" applyFont="1" applyBorder="1"/>
    <xf numFmtId="0" fontId="10" fillId="0" borderId="8" xfId="0" applyFont="1" applyBorder="1"/>
    <xf numFmtId="165" fontId="6" fillId="0" borderId="8" xfId="0" applyNumberFormat="1" applyFont="1" applyBorder="1"/>
    <xf numFmtId="0" fontId="5" fillId="0" borderId="8" xfId="0" applyFont="1" applyBorder="1"/>
    <xf numFmtId="9" fontId="5" fillId="0" borderId="8" xfId="0" applyNumberFormat="1" applyFont="1" applyBorder="1"/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 wrapText="1"/>
    </xf>
    <xf numFmtId="49" fontId="6" fillId="0" borderId="8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3" fontId="6" fillId="0" borderId="11" xfId="0" applyNumberFormat="1" applyFont="1" applyBorder="1"/>
    <xf numFmtId="3" fontId="5" fillId="0" borderId="18" xfId="0" applyNumberFormat="1" applyFont="1" applyBorder="1"/>
    <xf numFmtId="0" fontId="5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vertical="center"/>
    </xf>
    <xf numFmtId="9" fontId="5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/>
    <xf numFmtId="9" fontId="6" fillId="0" borderId="8" xfId="0" applyNumberFormat="1" applyFont="1" applyBorder="1" applyAlignment="1">
      <alignment vertical="center"/>
    </xf>
    <xf numFmtId="43" fontId="0" fillId="0" borderId="0" xfId="1" applyFont="1"/>
    <xf numFmtId="0" fontId="13" fillId="0" borderId="0" xfId="0" applyFont="1" applyAlignment="1">
      <alignment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4" fillId="0" borderId="0" xfId="0" applyFont="1"/>
    <xf numFmtId="3" fontId="0" fillId="0" borderId="0" xfId="0" applyNumberFormat="1"/>
    <xf numFmtId="164" fontId="0" fillId="0" borderId="0" xfId="0" applyNumberFormat="1"/>
    <xf numFmtId="0" fontId="17" fillId="0" borderId="0" xfId="0" applyFont="1"/>
    <xf numFmtId="0" fontId="6" fillId="0" borderId="23" xfId="0" applyFont="1" applyBorder="1"/>
    <xf numFmtId="164" fontId="5" fillId="0" borderId="8" xfId="1" applyNumberFormat="1" applyFont="1" applyBorder="1"/>
    <xf numFmtId="164" fontId="6" fillId="0" borderId="23" xfId="1" applyNumberFormat="1" applyFont="1" applyBorder="1"/>
    <xf numFmtId="0" fontId="5" fillId="0" borderId="23" xfId="0" applyFont="1" applyBorder="1"/>
    <xf numFmtId="3" fontId="6" fillId="0" borderId="23" xfId="0" applyNumberFormat="1" applyFont="1" applyBorder="1"/>
    <xf numFmtId="49" fontId="6" fillId="0" borderId="23" xfId="0" applyNumberFormat="1" applyFont="1" applyBorder="1" applyAlignment="1">
      <alignment horizontal="right"/>
    </xf>
    <xf numFmtId="3" fontId="5" fillId="0" borderId="23" xfId="0" applyNumberFormat="1" applyFont="1" applyBorder="1"/>
    <xf numFmtId="0" fontId="0" fillId="0" borderId="0" xfId="0"/>
    <xf numFmtId="0" fontId="6" fillId="0" borderId="23" xfId="0" applyFont="1" applyBorder="1" applyAlignment="1">
      <alignment horizontal="center" vertical="center"/>
    </xf>
    <xf numFmtId="164" fontId="6" fillId="0" borderId="23" xfId="1" applyNumberFormat="1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right"/>
    </xf>
    <xf numFmtId="0" fontId="6" fillId="0" borderId="23" xfId="0" applyFont="1" applyBorder="1"/>
    <xf numFmtId="0" fontId="0" fillId="0" borderId="0" xfId="0" applyFill="1"/>
    <xf numFmtId="0" fontId="6" fillId="0" borderId="23" xfId="0" applyFont="1" applyBorder="1" applyAlignment="1">
      <alignment horizontal="center" vertical="center"/>
    </xf>
    <xf numFmtId="0" fontId="0" fillId="0" borderId="0" xfId="0"/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/>
    <xf numFmtId="164" fontId="6" fillId="0" borderId="8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6" fillId="0" borderId="23" xfId="0" applyFont="1" applyBorder="1" applyAlignment="1">
      <alignment vertical="center" wrapText="1"/>
    </xf>
    <xf numFmtId="164" fontId="6" fillId="0" borderId="23" xfId="1" applyNumberFormat="1" applyFont="1" applyBorder="1" applyAlignment="1">
      <alignment vertical="center" wrapText="1"/>
    </xf>
    <xf numFmtId="164" fontId="5" fillId="0" borderId="23" xfId="1" applyNumberFormat="1" applyFont="1" applyBorder="1" applyAlignment="1">
      <alignment vertical="center" wrapText="1"/>
    </xf>
    <xf numFmtId="9" fontId="6" fillId="0" borderId="23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vertical="center"/>
    </xf>
    <xf numFmtId="164" fontId="6" fillId="0" borderId="23" xfId="1" applyNumberFormat="1" applyFont="1" applyBorder="1" applyAlignment="1">
      <alignment vertical="center"/>
    </xf>
    <xf numFmtId="9" fontId="6" fillId="0" borderId="23" xfId="0" applyNumberFormat="1" applyFont="1" applyFill="1" applyBorder="1" applyAlignment="1">
      <alignment vertical="center"/>
    </xf>
    <xf numFmtId="9" fontId="6" fillId="0" borderId="23" xfId="0" applyNumberFormat="1" applyFont="1" applyBorder="1" applyAlignment="1">
      <alignment vertical="center"/>
    </xf>
    <xf numFmtId="164" fontId="6" fillId="0" borderId="23" xfId="1" applyNumberFormat="1" applyFont="1" applyFill="1" applyBorder="1" applyAlignment="1">
      <alignment horizontal="center"/>
    </xf>
    <xf numFmtId="3" fontId="6" fillId="0" borderId="8" xfId="0" applyNumberFormat="1" applyFont="1" applyBorder="1" applyAlignment="1">
      <alignment horizontal="right"/>
    </xf>
    <xf numFmtId="164" fontId="6" fillId="0" borderId="8" xfId="1" applyNumberFormat="1" applyFont="1" applyBorder="1" applyAlignment="1">
      <alignment horizontal="right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" fontId="0" fillId="0" borderId="0" xfId="0" applyNumberFormat="1"/>
    <xf numFmtId="166" fontId="0" fillId="0" borderId="0" xfId="0" applyNumberFormat="1"/>
    <xf numFmtId="0" fontId="0" fillId="0" borderId="0" xfId="0"/>
    <xf numFmtId="49" fontId="6" fillId="0" borderId="0" xfId="0" applyNumberFormat="1" applyFont="1" applyAlignment="1">
      <alignment horizontal="right" vertical="center" wrapText="1"/>
    </xf>
    <xf numFmtId="0" fontId="0" fillId="0" borderId="0" xfId="0"/>
    <xf numFmtId="0" fontId="6" fillId="0" borderId="23" xfId="0" applyFont="1" applyFill="1" applyBorder="1"/>
    <xf numFmtId="0" fontId="7" fillId="0" borderId="0" xfId="0" applyFont="1" applyFill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5" fillId="0" borderId="8" xfId="0" applyNumberFormat="1" applyFont="1" applyBorder="1" applyAlignment="1">
      <alignment horizontal="right" vertical="center"/>
    </xf>
    <xf numFmtId="0" fontId="6" fillId="0" borderId="23" xfId="0" applyFont="1" applyBorder="1"/>
    <xf numFmtId="0" fontId="0" fillId="0" borderId="0" xfId="0"/>
    <xf numFmtId="0" fontId="2" fillId="0" borderId="0" xfId="0" applyFont="1" applyFill="1"/>
    <xf numFmtId="0" fontId="0" fillId="0" borderId="0" xfId="0"/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9" fontId="6" fillId="0" borderId="0" xfId="0" applyNumberFormat="1" applyFont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0" xfId="0"/>
    <xf numFmtId="0" fontId="6" fillId="0" borderId="23" xfId="0" applyFont="1" applyBorder="1" applyAlignment="1">
      <alignment vertical="center"/>
    </xf>
    <xf numFmtId="9" fontId="6" fillId="0" borderId="2" xfId="0" applyNumberFormat="1" applyFont="1" applyBorder="1"/>
    <xf numFmtId="9" fontId="5" fillId="0" borderId="4" xfId="0" applyNumberFormat="1" applyFont="1" applyBorder="1"/>
    <xf numFmtId="9" fontId="6" fillId="0" borderId="8" xfId="1" applyNumberFormat="1" applyFont="1" applyBorder="1" applyAlignment="1">
      <alignment vertical="center"/>
    </xf>
    <xf numFmtId="9" fontId="5" fillId="0" borderId="8" xfId="1" applyNumberFormat="1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0" fillId="0" borderId="0" xfId="0"/>
    <xf numFmtId="0" fontId="22" fillId="0" borderId="0" xfId="0" applyFont="1" applyAlignment="1">
      <alignment vertical="center"/>
    </xf>
    <xf numFmtId="49" fontId="3" fillId="0" borderId="0" xfId="0" applyNumberFormat="1" applyFont="1"/>
    <xf numFmtId="49" fontId="0" fillId="0" borderId="23" xfId="0" applyNumberFormat="1" applyBorder="1" applyAlignment="1">
      <alignment horizontal="right"/>
    </xf>
    <xf numFmtId="0" fontId="5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3" fontId="6" fillId="0" borderId="23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wrapText="1"/>
    </xf>
    <xf numFmtId="0" fontId="4" fillId="0" borderId="0" xfId="0" applyFont="1" applyFill="1" applyBorder="1" applyAlignment="1">
      <alignment vertical="justify" wrapText="1"/>
    </xf>
    <xf numFmtId="0" fontId="4" fillId="0" borderId="0" xfId="0" applyFont="1" applyFill="1" applyAlignment="1">
      <alignment vertical="justify" wrapText="1"/>
    </xf>
    <xf numFmtId="49" fontId="5" fillId="0" borderId="11" xfId="0" applyNumberFormat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right" vertical="center" wrapText="1"/>
    </xf>
    <xf numFmtId="0" fontId="7" fillId="0" borderId="19" xfId="0" applyFont="1" applyFill="1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9" fontId="4" fillId="0" borderId="0" xfId="1" applyNumberFormat="1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0" fillId="0" borderId="0" xfId="0"/>
    <xf numFmtId="0" fontId="18" fillId="0" borderId="0" xfId="0" applyFont="1" applyAlignment="1">
      <alignment horizontal="justify" vertical="center"/>
    </xf>
    <xf numFmtId="0" fontId="21" fillId="0" borderId="0" xfId="0" applyFont="1"/>
    <xf numFmtId="0" fontId="7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/>
    </xf>
  </cellXfs>
  <cellStyles count="7">
    <cellStyle name="Migliaia" xfId="1" builtinId="3"/>
    <cellStyle name="Migliaia 2" xfId="4" xr:uid="{E085FB13-3636-4B67-841F-5451776DB65E}"/>
    <cellStyle name="Migliaia 2 2" xfId="5" xr:uid="{6E5D830A-1C0F-42E2-BC10-FC70AF7CD3E5}"/>
    <cellStyle name="Migliaia 3 2 2 2" xfId="6" xr:uid="{65CEE085-BE87-4976-8015-816B1AD75F0E}"/>
    <cellStyle name="Normale" xfId="0" builtinId="0"/>
    <cellStyle name="Normale 2" xfId="2" xr:uid="{52B5B84B-88F3-4B73-9074-B51482AAB612}"/>
    <cellStyle name="Percentuale 2" xfId="3" xr:uid="{67EFFA1D-6B00-4591-BECF-002023AD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2250-3A73-4817-9FA6-C876662AC9B8}">
  <sheetPr>
    <pageSetUpPr fitToPage="1"/>
  </sheetPr>
  <dimension ref="B2:C8"/>
  <sheetViews>
    <sheetView workbookViewId="0">
      <selection activeCell="C19" sqref="C19"/>
    </sheetView>
  </sheetViews>
  <sheetFormatPr defaultRowHeight="14.4" x14ac:dyDescent="0.3"/>
  <cols>
    <col min="2" max="2" width="68.5546875" customWidth="1"/>
    <col min="3" max="3" width="13.33203125" customWidth="1"/>
  </cols>
  <sheetData>
    <row r="2" spans="2:3" ht="45.75" customHeight="1" x14ac:dyDescent="0.3">
      <c r="B2" s="117" t="s">
        <v>0</v>
      </c>
      <c r="C2" s="117"/>
    </row>
    <row r="3" spans="2:3" ht="39.75" customHeight="1" x14ac:dyDescent="0.3">
      <c r="B3" s="75" t="s">
        <v>1</v>
      </c>
      <c r="C3" s="107">
        <v>137</v>
      </c>
    </row>
    <row r="4" spans="2:3" x14ac:dyDescent="0.3">
      <c r="B4" s="97" t="s">
        <v>2</v>
      </c>
      <c r="C4" s="97">
        <v>311</v>
      </c>
    </row>
    <row r="5" spans="2:3" x14ac:dyDescent="0.3">
      <c r="B5" s="97" t="s">
        <v>3</v>
      </c>
      <c r="C5" s="97">
        <v>92</v>
      </c>
    </row>
    <row r="6" spans="2:3" x14ac:dyDescent="0.3">
      <c r="B6" s="97" t="s">
        <v>4</v>
      </c>
      <c r="C6" s="97">
        <v>200</v>
      </c>
    </row>
    <row r="7" spans="2:3" x14ac:dyDescent="0.3">
      <c r="B7" s="97" t="s">
        <v>5</v>
      </c>
      <c r="C7" s="97">
        <v>14</v>
      </c>
    </row>
    <row r="8" spans="2:3" ht="27.75" customHeight="1" x14ac:dyDescent="0.3">
      <c r="B8" s="118" t="s">
        <v>6</v>
      </c>
      <c r="C8" s="118"/>
    </row>
  </sheetData>
  <mergeCells count="2">
    <mergeCell ref="B2:C2"/>
    <mergeCell ref="B8:C8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4F4F-497A-4723-9418-75BB8519A43B}">
  <dimension ref="B2:F17"/>
  <sheetViews>
    <sheetView workbookViewId="0">
      <selection activeCell="B3" sqref="B3:F3"/>
    </sheetView>
  </sheetViews>
  <sheetFormatPr defaultRowHeight="14.4" x14ac:dyDescent="0.3"/>
  <cols>
    <col min="2" max="2" width="36" bestFit="1" customWidth="1"/>
    <col min="3" max="4" width="19" customWidth="1"/>
    <col min="5" max="5" width="14.6640625" customWidth="1"/>
    <col min="6" max="6" width="21.33203125" customWidth="1"/>
  </cols>
  <sheetData>
    <row r="2" spans="2:6" ht="38.25" customHeight="1" x14ac:dyDescent="0.3">
      <c r="B2" s="140" t="s">
        <v>99</v>
      </c>
      <c r="C2" s="140"/>
      <c r="D2" s="140"/>
      <c r="E2" s="140"/>
      <c r="F2" s="140"/>
    </row>
    <row r="3" spans="2:6" x14ac:dyDescent="0.3">
      <c r="B3" s="87" t="s">
        <v>65</v>
      </c>
      <c r="C3" s="87">
        <v>2019</v>
      </c>
      <c r="D3" s="87">
        <v>2020</v>
      </c>
      <c r="E3" s="87">
        <v>2021</v>
      </c>
      <c r="F3" s="87" t="s">
        <v>66</v>
      </c>
    </row>
    <row r="4" spans="2:6" x14ac:dyDescent="0.3">
      <c r="B4" s="145" t="s">
        <v>88</v>
      </c>
      <c r="C4" s="145"/>
      <c r="D4" s="145"/>
      <c r="E4" s="145"/>
      <c r="F4" s="145"/>
    </row>
    <row r="5" spans="2:6" x14ac:dyDescent="0.3">
      <c r="B5" s="6" t="s">
        <v>89</v>
      </c>
      <c r="C5" s="84">
        <v>443566620</v>
      </c>
      <c r="D5" s="84">
        <v>548811219</v>
      </c>
      <c r="E5" s="85">
        <v>533490458</v>
      </c>
      <c r="F5" s="21">
        <v>-0.03</v>
      </c>
    </row>
    <row r="6" spans="2:6" x14ac:dyDescent="0.3">
      <c r="B6" s="6" t="s">
        <v>90</v>
      </c>
      <c r="C6" s="7">
        <v>32385236</v>
      </c>
      <c r="D6" s="7">
        <v>39976646</v>
      </c>
      <c r="E6" s="17">
        <v>41774733</v>
      </c>
      <c r="F6" s="21">
        <v>0.04</v>
      </c>
    </row>
    <row r="7" spans="2:6" x14ac:dyDescent="0.3">
      <c r="B7" s="6" t="s">
        <v>91</v>
      </c>
      <c r="C7" s="7">
        <v>38006315</v>
      </c>
      <c r="D7" s="7">
        <v>45481475</v>
      </c>
      <c r="E7" s="17">
        <v>45000523</v>
      </c>
      <c r="F7" s="21">
        <v>-0.01</v>
      </c>
    </row>
    <row r="8" spans="2:6" x14ac:dyDescent="0.3">
      <c r="B8" s="6" t="s">
        <v>92</v>
      </c>
      <c r="C8" s="7">
        <v>10117010</v>
      </c>
      <c r="D8" s="7">
        <v>12281469</v>
      </c>
      <c r="E8" s="17">
        <v>14708165</v>
      </c>
      <c r="F8" s="21">
        <v>0.2</v>
      </c>
    </row>
    <row r="9" spans="2:6" x14ac:dyDescent="0.3">
      <c r="B9" s="6" t="s">
        <v>93</v>
      </c>
      <c r="C9" s="7">
        <v>2665370</v>
      </c>
      <c r="D9" s="7">
        <v>2963534</v>
      </c>
      <c r="E9" s="17">
        <v>2851164</v>
      </c>
      <c r="F9" s="21">
        <v>-0.04</v>
      </c>
    </row>
    <row r="10" spans="2:6" x14ac:dyDescent="0.3">
      <c r="B10" s="6" t="s">
        <v>94</v>
      </c>
      <c r="C10" s="7">
        <v>11082195</v>
      </c>
      <c r="D10" s="7">
        <v>11121595</v>
      </c>
      <c r="E10" s="17">
        <v>9446900</v>
      </c>
      <c r="F10" s="21">
        <v>-0.15</v>
      </c>
    </row>
    <row r="11" spans="2:6" x14ac:dyDescent="0.3">
      <c r="B11" s="6" t="s">
        <v>95</v>
      </c>
      <c r="C11" s="7">
        <v>1123781</v>
      </c>
      <c r="D11" s="7">
        <v>1200801</v>
      </c>
      <c r="E11" s="17">
        <v>1527652</v>
      </c>
      <c r="F11" s="21">
        <v>0.27</v>
      </c>
    </row>
    <row r="12" spans="2:6" x14ac:dyDescent="0.3">
      <c r="B12" s="6" t="s">
        <v>96</v>
      </c>
      <c r="C12" s="7">
        <v>797676</v>
      </c>
      <c r="D12" s="7">
        <v>2620413</v>
      </c>
      <c r="E12" s="17">
        <v>2733713</v>
      </c>
      <c r="F12" s="21">
        <v>0.04</v>
      </c>
    </row>
    <row r="13" spans="2:6" x14ac:dyDescent="0.3">
      <c r="B13" s="145" t="s">
        <v>97</v>
      </c>
      <c r="C13" s="145"/>
      <c r="D13" s="145"/>
      <c r="E13" s="145"/>
      <c r="F13" s="145"/>
    </row>
    <row r="14" spans="2:6" x14ac:dyDescent="0.3">
      <c r="B14" s="6" t="s">
        <v>98</v>
      </c>
      <c r="C14" s="7">
        <v>408633</v>
      </c>
      <c r="D14" s="7">
        <v>390063</v>
      </c>
      <c r="E14" s="17">
        <v>498267</v>
      </c>
      <c r="F14" s="21">
        <v>0.28000000000000003</v>
      </c>
    </row>
    <row r="15" spans="2:6" x14ac:dyDescent="0.3">
      <c r="B15" s="6" t="s">
        <v>254</v>
      </c>
      <c r="C15" s="7">
        <v>423994</v>
      </c>
      <c r="D15" s="7">
        <v>172785</v>
      </c>
      <c r="E15" s="17">
        <v>256521</v>
      </c>
      <c r="F15" s="21">
        <v>0.48</v>
      </c>
    </row>
    <row r="16" spans="2:6" ht="20.25" customHeight="1" x14ac:dyDescent="0.3">
      <c r="B16" s="18" t="s">
        <v>74</v>
      </c>
    </row>
    <row r="17" spans="2:6" ht="33.6" customHeight="1" x14ac:dyDescent="0.3">
      <c r="B17" s="120" t="s">
        <v>255</v>
      </c>
      <c r="C17" s="146"/>
      <c r="D17" s="146"/>
      <c r="E17" s="146"/>
      <c r="F17" s="146"/>
    </row>
  </sheetData>
  <mergeCells count="4">
    <mergeCell ref="B2:F2"/>
    <mergeCell ref="B4:F4"/>
    <mergeCell ref="B13:F13"/>
    <mergeCell ref="B17:F17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491-742B-4398-BB03-C214AE6B2373}">
  <dimension ref="B2:F11"/>
  <sheetViews>
    <sheetView workbookViewId="0">
      <selection activeCell="A14" sqref="A14:XFD16"/>
    </sheetView>
  </sheetViews>
  <sheetFormatPr defaultRowHeight="14.4" x14ac:dyDescent="0.3"/>
  <cols>
    <col min="2" max="2" width="46" customWidth="1"/>
    <col min="3" max="3" width="17.6640625" customWidth="1"/>
    <col min="4" max="4" width="16.5546875" customWidth="1"/>
    <col min="5" max="5" width="15.33203125" customWidth="1"/>
    <col min="6" max="6" width="17" customWidth="1"/>
  </cols>
  <sheetData>
    <row r="2" spans="2:6" ht="42.75" customHeight="1" x14ac:dyDescent="0.3">
      <c r="B2" s="140" t="s">
        <v>107</v>
      </c>
      <c r="C2" s="140"/>
      <c r="D2" s="140"/>
      <c r="E2" s="140"/>
      <c r="F2" s="140"/>
    </row>
    <row r="3" spans="2:6" x14ac:dyDescent="0.3">
      <c r="B3" s="14" t="s">
        <v>65</v>
      </c>
      <c r="C3" s="14">
        <v>2019</v>
      </c>
      <c r="D3" s="14">
        <v>2020</v>
      </c>
      <c r="E3" s="14">
        <v>2021</v>
      </c>
      <c r="F3" s="14" t="s">
        <v>66</v>
      </c>
    </row>
    <row r="4" spans="2:6" x14ac:dyDescent="0.3">
      <c r="B4" s="6" t="s">
        <v>100</v>
      </c>
      <c r="C4" s="7">
        <v>7916631</v>
      </c>
      <c r="D4" s="7">
        <v>9501967</v>
      </c>
      <c r="E4" s="17">
        <v>9873856</v>
      </c>
      <c r="F4" s="21">
        <v>0.04</v>
      </c>
    </row>
    <row r="5" spans="2:6" x14ac:dyDescent="0.3">
      <c r="B5" s="6" t="s">
        <v>101</v>
      </c>
      <c r="C5" s="7">
        <v>173291533</v>
      </c>
      <c r="D5" s="7">
        <v>169512936</v>
      </c>
      <c r="E5" s="17">
        <v>174433615</v>
      </c>
      <c r="F5" s="21">
        <v>0.03</v>
      </c>
    </row>
    <row r="6" spans="2:6" x14ac:dyDescent="0.3">
      <c r="B6" s="6" t="s">
        <v>102</v>
      </c>
      <c r="C6" s="7">
        <v>23497476</v>
      </c>
      <c r="D6" s="7">
        <v>24406419</v>
      </c>
      <c r="E6" s="17">
        <v>26821206</v>
      </c>
      <c r="F6" s="21">
        <v>0.1</v>
      </c>
    </row>
    <row r="7" spans="2:6" x14ac:dyDescent="0.3">
      <c r="B7" s="6" t="s">
        <v>103</v>
      </c>
      <c r="C7" s="7">
        <v>18056520</v>
      </c>
      <c r="D7" s="7">
        <v>17824189</v>
      </c>
      <c r="E7" s="17">
        <v>18116020</v>
      </c>
      <c r="F7" s="21">
        <v>0.02</v>
      </c>
    </row>
    <row r="8" spans="2:6" x14ac:dyDescent="0.3">
      <c r="B8" s="6" t="s">
        <v>104</v>
      </c>
      <c r="C8" s="7">
        <v>3808601</v>
      </c>
      <c r="D8" s="7">
        <v>3985226</v>
      </c>
      <c r="E8" s="17">
        <v>4638457</v>
      </c>
      <c r="F8" s="21">
        <v>0.16</v>
      </c>
    </row>
    <row r="9" spans="2:6" x14ac:dyDescent="0.3">
      <c r="B9" s="22" t="s">
        <v>105</v>
      </c>
      <c r="C9" s="7">
        <v>1736849</v>
      </c>
      <c r="D9" s="7">
        <v>1744684</v>
      </c>
      <c r="E9" s="17">
        <v>1859792</v>
      </c>
      <c r="F9" s="21">
        <v>7.0000000000000007E-2</v>
      </c>
    </row>
    <row r="10" spans="2:6" x14ac:dyDescent="0.3">
      <c r="B10" s="22" t="s">
        <v>106</v>
      </c>
      <c r="C10" s="7">
        <v>2071752</v>
      </c>
      <c r="D10" s="7">
        <v>2240542</v>
      </c>
      <c r="E10" s="17">
        <v>2778665</v>
      </c>
      <c r="F10" s="21">
        <v>0.24</v>
      </c>
    </row>
    <row r="11" spans="2:6" x14ac:dyDescent="0.3">
      <c r="B11" s="18" t="s">
        <v>74</v>
      </c>
    </row>
  </sheetData>
  <mergeCells count="1">
    <mergeCell ref="B2:F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CFE7-3D4A-47E2-AD22-C0BCDCCD977C}">
  <dimension ref="B2:D18"/>
  <sheetViews>
    <sheetView workbookViewId="0">
      <selection activeCell="B3" sqref="B3:D3"/>
    </sheetView>
  </sheetViews>
  <sheetFormatPr defaultRowHeight="14.4" x14ac:dyDescent="0.3"/>
  <cols>
    <col min="2" max="2" width="38.33203125" bestFit="1" customWidth="1"/>
    <col min="3" max="3" width="21.6640625" bestFit="1" customWidth="1"/>
    <col min="4" max="4" width="21.33203125" customWidth="1"/>
  </cols>
  <sheetData>
    <row r="2" spans="2:4" ht="42" customHeight="1" x14ac:dyDescent="0.3">
      <c r="B2" s="147" t="s">
        <v>108</v>
      </c>
      <c r="C2" s="147"/>
      <c r="D2" s="147"/>
    </row>
    <row r="3" spans="2:4" x14ac:dyDescent="0.3">
      <c r="B3" s="87" t="s">
        <v>109</v>
      </c>
      <c r="C3" s="87" t="s">
        <v>110</v>
      </c>
      <c r="D3" s="87" t="s">
        <v>111</v>
      </c>
    </row>
    <row r="4" spans="2:4" x14ac:dyDescent="0.3">
      <c r="B4" s="6" t="s">
        <v>112</v>
      </c>
      <c r="C4" s="7">
        <v>940275</v>
      </c>
      <c r="D4" s="23">
        <v>0.54700000000000004</v>
      </c>
    </row>
    <row r="5" spans="2:4" x14ac:dyDescent="0.3">
      <c r="B5" s="6" t="s">
        <v>113</v>
      </c>
      <c r="C5" s="7">
        <v>320861</v>
      </c>
      <c r="D5" s="23">
        <v>0.187</v>
      </c>
    </row>
    <row r="6" spans="2:4" x14ac:dyDescent="0.3">
      <c r="B6" s="6" t="s">
        <v>114</v>
      </c>
      <c r="C6" s="7">
        <v>249319</v>
      </c>
      <c r="D6" s="23">
        <v>0.14499999999999999</v>
      </c>
    </row>
    <row r="7" spans="2:4" x14ac:dyDescent="0.3">
      <c r="B7" s="6" t="s">
        <v>115</v>
      </c>
      <c r="C7" s="7">
        <v>129042</v>
      </c>
      <c r="D7" s="23">
        <v>7.4999999999999997E-2</v>
      </c>
    </row>
    <row r="8" spans="2:4" x14ac:dyDescent="0.3">
      <c r="B8" s="6" t="s">
        <v>116</v>
      </c>
      <c r="C8" s="7">
        <v>31830</v>
      </c>
      <c r="D8" s="23">
        <v>1.9E-2</v>
      </c>
    </row>
    <row r="9" spans="2:4" x14ac:dyDescent="0.3">
      <c r="B9" s="6" t="s">
        <v>117</v>
      </c>
      <c r="C9" s="7">
        <v>13948</v>
      </c>
      <c r="D9" s="23">
        <v>8.0000000000000002E-3</v>
      </c>
    </row>
    <row r="10" spans="2:4" x14ac:dyDescent="0.3">
      <c r="B10" s="6" t="s">
        <v>118</v>
      </c>
      <c r="C10" s="7">
        <v>11549</v>
      </c>
      <c r="D10" s="23">
        <v>7.0000000000000001E-3</v>
      </c>
    </row>
    <row r="11" spans="2:4" x14ac:dyDescent="0.3">
      <c r="B11" s="6" t="s">
        <v>119</v>
      </c>
      <c r="C11" s="7">
        <v>8358</v>
      </c>
      <c r="D11" s="23">
        <v>5.0000000000000001E-3</v>
      </c>
    </row>
    <row r="12" spans="2:4" x14ac:dyDescent="0.3">
      <c r="B12" s="6" t="s">
        <v>120</v>
      </c>
      <c r="C12" s="7">
        <v>8148</v>
      </c>
      <c r="D12" s="23">
        <v>4.0000000000000001E-3</v>
      </c>
    </row>
    <row r="13" spans="2:4" x14ac:dyDescent="0.3">
      <c r="B13" s="6" t="s">
        <v>121</v>
      </c>
      <c r="C13" s="7">
        <v>2728</v>
      </c>
      <c r="D13" s="23">
        <v>1E-3</v>
      </c>
    </row>
    <row r="14" spans="2:4" x14ac:dyDescent="0.3">
      <c r="B14" s="6" t="s">
        <v>122</v>
      </c>
      <c r="C14" s="7">
        <v>1945</v>
      </c>
      <c r="D14" s="23">
        <v>1E-3</v>
      </c>
    </row>
    <row r="15" spans="2:4" x14ac:dyDescent="0.3">
      <c r="B15" s="6" t="s">
        <v>123</v>
      </c>
      <c r="C15" s="7">
        <v>212</v>
      </c>
      <c r="D15" s="23">
        <v>1E-3</v>
      </c>
    </row>
    <row r="16" spans="2:4" x14ac:dyDescent="0.3">
      <c r="B16" s="24" t="s">
        <v>16</v>
      </c>
      <c r="C16" s="16">
        <f>SUM(C4:C15)</f>
        <v>1718215</v>
      </c>
      <c r="D16" s="25">
        <f>SUM(D4:D15)</f>
        <v>1</v>
      </c>
    </row>
    <row r="17" spans="2:2" x14ac:dyDescent="0.3">
      <c r="B17" s="18" t="s">
        <v>74</v>
      </c>
    </row>
    <row r="18" spans="2:2" x14ac:dyDescent="0.3">
      <c r="B18" s="18" t="s">
        <v>278</v>
      </c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D308-0FBE-4B23-852C-79D00B100089}">
  <sheetPr>
    <pageSetUpPr fitToPage="1"/>
  </sheetPr>
  <dimension ref="B2:F12"/>
  <sheetViews>
    <sheetView workbookViewId="0">
      <selection activeCell="A13" sqref="A13:XFD15"/>
    </sheetView>
  </sheetViews>
  <sheetFormatPr defaultRowHeight="14.4" x14ac:dyDescent="0.3"/>
  <cols>
    <col min="2" max="2" width="44.5546875" customWidth="1"/>
    <col min="3" max="3" width="19" customWidth="1"/>
    <col min="4" max="4" width="21.5546875" customWidth="1"/>
    <col min="5" max="5" width="19.44140625" customWidth="1"/>
    <col min="6" max="6" width="16.6640625" customWidth="1"/>
  </cols>
  <sheetData>
    <row r="2" spans="2:6" ht="33.75" customHeight="1" x14ac:dyDescent="0.3">
      <c r="B2" s="119" t="s">
        <v>124</v>
      </c>
      <c r="C2" s="119"/>
      <c r="D2" s="119"/>
      <c r="E2" s="119"/>
      <c r="F2" s="119"/>
    </row>
    <row r="3" spans="2:6" ht="28.5" customHeight="1" x14ac:dyDescent="0.3">
      <c r="B3" s="68" t="s">
        <v>65</v>
      </c>
      <c r="C3" s="68">
        <v>2019</v>
      </c>
      <c r="D3" s="68">
        <v>2020</v>
      </c>
      <c r="E3" s="68">
        <v>2021</v>
      </c>
      <c r="F3" s="68" t="s">
        <v>125</v>
      </c>
    </row>
    <row r="4" spans="2:6" ht="27" customHeight="1" x14ac:dyDescent="0.3">
      <c r="B4" s="75" t="s">
        <v>279</v>
      </c>
      <c r="C4" s="79">
        <v>117452922</v>
      </c>
      <c r="D4" s="79">
        <v>139123498</v>
      </c>
      <c r="E4" s="80">
        <v>150787730</v>
      </c>
      <c r="F4" s="81">
        <v>0.08</v>
      </c>
    </row>
    <row r="5" spans="2:6" ht="37.5" customHeight="1" x14ac:dyDescent="0.3">
      <c r="B5" s="75" t="s">
        <v>241</v>
      </c>
      <c r="C5" s="79">
        <v>244691</v>
      </c>
      <c r="D5" s="79">
        <v>511354</v>
      </c>
      <c r="E5" s="80">
        <v>391880</v>
      </c>
      <c r="F5" s="82">
        <v>-0.23</v>
      </c>
    </row>
    <row r="6" spans="2:6" ht="34.5" customHeight="1" x14ac:dyDescent="0.3">
      <c r="B6" s="75" t="s">
        <v>242</v>
      </c>
      <c r="C6" s="79">
        <v>2766</v>
      </c>
      <c r="D6" s="79">
        <v>4774</v>
      </c>
      <c r="E6" s="80">
        <v>9839</v>
      </c>
      <c r="F6" s="82">
        <v>1.06</v>
      </c>
    </row>
    <row r="7" spans="2:6" ht="29.25" customHeight="1" x14ac:dyDescent="0.3">
      <c r="B7" s="75" t="s">
        <v>281</v>
      </c>
      <c r="C7" s="79">
        <v>1977284</v>
      </c>
      <c r="D7" s="79">
        <v>3763162</v>
      </c>
      <c r="E7" s="80">
        <v>2964054</v>
      </c>
      <c r="F7" s="82">
        <v>-0.21</v>
      </c>
    </row>
    <row r="8" spans="2:6" ht="32.25" customHeight="1" x14ac:dyDescent="0.3">
      <c r="B8" s="75" t="s">
        <v>256</v>
      </c>
      <c r="C8" s="79">
        <v>93145</v>
      </c>
      <c r="D8" s="79">
        <v>155201</v>
      </c>
      <c r="E8" s="80">
        <v>56453</v>
      </c>
      <c r="F8" s="82">
        <v>-0.64</v>
      </c>
    </row>
    <row r="9" spans="2:6" ht="19.5" customHeight="1" x14ac:dyDescent="0.3">
      <c r="B9" s="148" t="s">
        <v>280</v>
      </c>
      <c r="C9" s="149"/>
      <c r="D9" s="149"/>
      <c r="E9" s="149"/>
      <c r="F9" s="149"/>
    </row>
    <row r="10" spans="2:6" ht="21.9" customHeight="1" x14ac:dyDescent="0.3">
      <c r="B10" s="148" t="s">
        <v>282</v>
      </c>
      <c r="C10" s="149"/>
      <c r="D10" s="149"/>
      <c r="E10" s="149"/>
      <c r="F10" s="149"/>
    </row>
    <row r="11" spans="2:6" ht="15.6" customHeight="1" x14ac:dyDescent="0.3">
      <c r="B11" s="150" t="s">
        <v>283</v>
      </c>
      <c r="C11" s="151"/>
      <c r="D11" s="151"/>
      <c r="E11" s="151"/>
      <c r="F11" s="151"/>
    </row>
    <row r="12" spans="2:6" x14ac:dyDescent="0.3">
      <c r="B12" s="106" t="s">
        <v>262</v>
      </c>
    </row>
  </sheetData>
  <mergeCells count="4">
    <mergeCell ref="B2:F2"/>
    <mergeCell ref="B10:F10"/>
    <mergeCell ref="B9:F9"/>
    <mergeCell ref="B11:F11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68DC-7DE1-462F-9144-B8B2BAC84FF4}">
  <dimension ref="B2:F8"/>
  <sheetViews>
    <sheetView workbookViewId="0">
      <selection activeCell="A10" sqref="A10:XFD13"/>
    </sheetView>
  </sheetViews>
  <sheetFormatPr defaultRowHeight="14.4" x14ac:dyDescent="0.3"/>
  <cols>
    <col min="2" max="2" width="28.33203125" customWidth="1"/>
    <col min="3" max="3" width="18.44140625" customWidth="1"/>
    <col min="4" max="4" width="16.6640625" customWidth="1"/>
    <col min="5" max="5" width="17.6640625" customWidth="1"/>
    <col min="6" max="6" width="21" customWidth="1"/>
  </cols>
  <sheetData>
    <row r="2" spans="2:6" ht="29.25" customHeight="1" x14ac:dyDescent="0.3">
      <c r="B2" s="147" t="s">
        <v>126</v>
      </c>
      <c r="C2" s="147"/>
      <c r="D2" s="147"/>
      <c r="E2" s="147"/>
      <c r="F2" s="147"/>
    </row>
    <row r="3" spans="2:6" x14ac:dyDescent="0.3">
      <c r="B3" s="14" t="s">
        <v>65</v>
      </c>
      <c r="C3" s="14">
        <v>2019</v>
      </c>
      <c r="D3" s="14">
        <v>2020</v>
      </c>
      <c r="E3" s="14">
        <v>2021</v>
      </c>
      <c r="F3" s="14" t="s">
        <v>66</v>
      </c>
    </row>
    <row r="4" spans="2:6" x14ac:dyDescent="0.3">
      <c r="B4" s="6" t="s">
        <v>127</v>
      </c>
      <c r="C4" s="7">
        <v>336237265</v>
      </c>
      <c r="D4" s="7">
        <v>359923537</v>
      </c>
      <c r="E4" s="17">
        <v>464804509</v>
      </c>
      <c r="F4" s="20">
        <v>0.29139999999999999</v>
      </c>
    </row>
    <row r="5" spans="2:6" x14ac:dyDescent="0.3">
      <c r="B5" s="6" t="s">
        <v>251</v>
      </c>
      <c r="C5" s="7">
        <v>811093</v>
      </c>
      <c r="D5" s="7">
        <v>1910805</v>
      </c>
      <c r="E5" s="17">
        <v>0</v>
      </c>
      <c r="F5" s="21">
        <v>0</v>
      </c>
    </row>
    <row r="6" spans="2:6" x14ac:dyDescent="0.3">
      <c r="B6" s="6" t="s">
        <v>128</v>
      </c>
      <c r="C6" s="7">
        <v>70395</v>
      </c>
      <c r="D6" s="7">
        <v>204858</v>
      </c>
      <c r="E6" s="17">
        <v>206120</v>
      </c>
      <c r="F6" s="20">
        <v>6.1999999999999998E-3</v>
      </c>
    </row>
    <row r="7" spans="2:6" x14ac:dyDescent="0.3">
      <c r="B7" s="18" t="s">
        <v>266</v>
      </c>
      <c r="F7" s="4"/>
    </row>
    <row r="8" spans="2:6" x14ac:dyDescent="0.3">
      <c r="B8" s="18" t="s">
        <v>252</v>
      </c>
    </row>
  </sheetData>
  <mergeCells count="1">
    <mergeCell ref="B2:F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25B0-6CEC-4032-B240-0077CFB389FB}">
  <sheetPr>
    <pageSetUpPr fitToPage="1"/>
  </sheetPr>
  <dimension ref="B2:G14"/>
  <sheetViews>
    <sheetView workbookViewId="0">
      <selection activeCell="B3" sqref="B3:G3"/>
    </sheetView>
  </sheetViews>
  <sheetFormatPr defaultRowHeight="14.4" x14ac:dyDescent="0.3"/>
  <cols>
    <col min="2" max="2" width="51" customWidth="1"/>
    <col min="3" max="3" width="17.33203125" customWidth="1"/>
    <col min="4" max="4" width="26.5546875" customWidth="1"/>
    <col min="5" max="5" width="22.33203125" customWidth="1"/>
    <col min="7" max="7" width="14.6640625" customWidth="1"/>
  </cols>
  <sheetData>
    <row r="2" spans="2:7" ht="34.5" customHeight="1" x14ac:dyDescent="0.3">
      <c r="B2" s="140" t="s">
        <v>129</v>
      </c>
      <c r="C2" s="140"/>
      <c r="D2" s="140"/>
      <c r="E2" s="140"/>
      <c r="F2" s="140"/>
      <c r="G2" s="140"/>
    </row>
    <row r="3" spans="2:7" ht="21.75" customHeight="1" x14ac:dyDescent="0.3">
      <c r="B3" s="87" t="s">
        <v>65</v>
      </c>
      <c r="C3" s="87">
        <v>2019</v>
      </c>
      <c r="D3" s="87">
        <v>2020</v>
      </c>
      <c r="E3" s="87">
        <v>2021</v>
      </c>
      <c r="F3" s="154" t="s">
        <v>130</v>
      </c>
      <c r="G3" s="154"/>
    </row>
    <row r="4" spans="2:7" ht="28.2" customHeight="1" x14ac:dyDescent="0.3">
      <c r="B4" s="28" t="s">
        <v>131</v>
      </c>
      <c r="C4" s="29" t="s">
        <v>132</v>
      </c>
      <c r="D4" s="30">
        <v>26049236</v>
      </c>
      <c r="E4" s="30">
        <v>24638642</v>
      </c>
      <c r="F4" s="155" t="s">
        <v>133</v>
      </c>
      <c r="G4" s="155"/>
    </row>
    <row r="5" spans="2:7" ht="24.75" customHeight="1" x14ac:dyDescent="0.3">
      <c r="B5" s="28" t="s">
        <v>267</v>
      </c>
      <c r="C5" s="72">
        <v>2801645</v>
      </c>
      <c r="D5" s="30" t="s">
        <v>134</v>
      </c>
      <c r="E5" s="30">
        <v>3304160</v>
      </c>
      <c r="F5" s="155" t="s">
        <v>135</v>
      </c>
      <c r="G5" s="155"/>
    </row>
    <row r="6" spans="2:7" x14ac:dyDescent="0.3">
      <c r="B6" s="28" t="s">
        <v>136</v>
      </c>
      <c r="C6" s="29" t="s">
        <v>137</v>
      </c>
      <c r="D6" s="29" t="s">
        <v>138</v>
      </c>
      <c r="E6" s="31" t="s">
        <v>139</v>
      </c>
      <c r="F6" s="155" t="s">
        <v>140</v>
      </c>
      <c r="G6" s="155"/>
    </row>
    <row r="7" spans="2:7" x14ac:dyDescent="0.3">
      <c r="B7" s="32" t="s">
        <v>284</v>
      </c>
      <c r="C7" s="33">
        <f>C4+C5+C6</f>
        <v>25689784</v>
      </c>
      <c r="D7" s="33">
        <f>D4+D5+D6</f>
        <v>31840717</v>
      </c>
      <c r="E7" s="33">
        <f>E4+E5+E6</f>
        <v>28033962</v>
      </c>
      <c r="F7" s="152" t="s">
        <v>141</v>
      </c>
      <c r="G7" s="153"/>
    </row>
    <row r="8" spans="2:7" ht="24.75" customHeight="1" x14ac:dyDescent="0.3">
      <c r="B8" s="28" t="s">
        <v>142</v>
      </c>
      <c r="C8" s="72">
        <v>24175875</v>
      </c>
      <c r="D8" s="30">
        <v>28730264</v>
      </c>
      <c r="E8" s="30">
        <v>25115984</v>
      </c>
      <c r="F8" s="155" t="s">
        <v>143</v>
      </c>
      <c r="G8" s="155"/>
    </row>
    <row r="9" spans="2:7" x14ac:dyDescent="0.3">
      <c r="B9" s="28" t="s">
        <v>144</v>
      </c>
      <c r="C9" s="29" t="s">
        <v>145</v>
      </c>
      <c r="D9" s="29" t="s">
        <v>146</v>
      </c>
      <c r="E9" s="31" t="s">
        <v>147</v>
      </c>
      <c r="F9" s="155" t="s">
        <v>148</v>
      </c>
      <c r="G9" s="155"/>
    </row>
    <row r="10" spans="2:7" ht="24.75" customHeight="1" x14ac:dyDescent="0.3">
      <c r="B10" s="28" t="s">
        <v>149</v>
      </c>
      <c r="C10" s="72">
        <v>1253227</v>
      </c>
      <c r="D10" s="30">
        <v>1180782</v>
      </c>
      <c r="E10" s="30">
        <v>1718215</v>
      </c>
      <c r="F10" s="155" t="s">
        <v>150</v>
      </c>
      <c r="G10" s="155"/>
    </row>
    <row r="11" spans="2:7" ht="19.5" customHeight="1" x14ac:dyDescent="0.3">
      <c r="B11" s="1" t="s">
        <v>74</v>
      </c>
      <c r="C11" s="91"/>
      <c r="D11" s="91"/>
      <c r="E11" s="91"/>
      <c r="F11" s="95"/>
      <c r="G11" s="95"/>
    </row>
    <row r="12" spans="2:7" s="92" customFormat="1" ht="19.5" customHeight="1" x14ac:dyDescent="0.3">
      <c r="B12" s="118" t="s">
        <v>268</v>
      </c>
      <c r="C12" s="118"/>
      <c r="D12" s="118"/>
      <c r="E12" s="118"/>
      <c r="F12" s="118"/>
      <c r="G12" s="118"/>
    </row>
    <row r="13" spans="2:7" s="92" customFormat="1" ht="19.5" customHeight="1" x14ac:dyDescent="0.3">
      <c r="B13" s="118" t="s">
        <v>311</v>
      </c>
      <c r="C13" s="118"/>
      <c r="D13" s="118"/>
      <c r="E13" s="118"/>
      <c r="F13" s="118"/>
      <c r="G13" s="118"/>
    </row>
    <row r="14" spans="2:7" x14ac:dyDescent="0.3">
      <c r="B14" s="73"/>
    </row>
  </sheetData>
  <mergeCells count="11">
    <mergeCell ref="B13:G13"/>
    <mergeCell ref="B12:G12"/>
    <mergeCell ref="F7:G7"/>
    <mergeCell ref="B2:G2"/>
    <mergeCell ref="F3:G3"/>
    <mergeCell ref="F4:G4"/>
    <mergeCell ref="F5:G5"/>
    <mergeCell ref="F6:G6"/>
    <mergeCell ref="F8:G8"/>
    <mergeCell ref="F9:G9"/>
    <mergeCell ref="F10:G10"/>
  </mergeCells>
  <pageMargins left="0.7" right="0.7" top="0.75" bottom="0.75" header="0.3" footer="0.3"/>
  <pageSetup paperSize="9" scale="93" fitToHeight="0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FD7A-A947-4C87-B4B8-135A8441EA74}">
  <sheetPr>
    <pageSetUpPr fitToPage="1"/>
  </sheetPr>
  <dimension ref="B2:F10"/>
  <sheetViews>
    <sheetView workbookViewId="0">
      <selection activeCell="A11" sqref="A11:XFD13"/>
    </sheetView>
  </sheetViews>
  <sheetFormatPr defaultRowHeight="14.4" x14ac:dyDescent="0.3"/>
  <cols>
    <col min="2" max="2" width="37.33203125" customWidth="1"/>
    <col min="3" max="4" width="19.5546875" customWidth="1"/>
    <col min="5" max="5" width="16.6640625" customWidth="1"/>
    <col min="6" max="6" width="19.33203125" customWidth="1"/>
  </cols>
  <sheetData>
    <row r="2" spans="2:6" ht="29.25" customHeight="1" x14ac:dyDescent="0.3">
      <c r="B2" s="147" t="s">
        <v>261</v>
      </c>
      <c r="C2" s="119"/>
      <c r="D2" s="119"/>
      <c r="E2" s="119"/>
      <c r="F2" s="147"/>
    </row>
    <row r="3" spans="2:6" x14ac:dyDescent="0.3">
      <c r="B3" s="13" t="s">
        <v>151</v>
      </c>
      <c r="C3" s="14">
        <v>2019</v>
      </c>
      <c r="D3" s="14">
        <v>2020</v>
      </c>
      <c r="E3" s="35">
        <v>2021</v>
      </c>
      <c r="F3" s="15" t="s">
        <v>130</v>
      </c>
    </row>
    <row r="4" spans="2:6" x14ac:dyDescent="0.3">
      <c r="B4" s="2" t="s">
        <v>294</v>
      </c>
      <c r="C4" s="7">
        <v>372828</v>
      </c>
      <c r="D4" s="7">
        <v>395392</v>
      </c>
      <c r="E4" s="36">
        <v>391476</v>
      </c>
      <c r="F4" s="108">
        <v>-0.01</v>
      </c>
    </row>
    <row r="5" spans="2:6" x14ac:dyDescent="0.3">
      <c r="B5" s="2" t="s">
        <v>152</v>
      </c>
      <c r="C5" s="7">
        <v>1695519</v>
      </c>
      <c r="D5" s="7">
        <v>1752373</v>
      </c>
      <c r="E5" s="36">
        <v>2482503</v>
      </c>
      <c r="F5" s="108">
        <v>0.41699999999999998</v>
      </c>
    </row>
    <row r="6" spans="2:6" x14ac:dyDescent="0.3">
      <c r="B6" s="2" t="s">
        <v>153</v>
      </c>
      <c r="C6" s="7">
        <v>989976</v>
      </c>
      <c r="D6" s="7">
        <v>1572700</v>
      </c>
      <c r="E6" s="36">
        <v>2313980</v>
      </c>
      <c r="F6" s="108">
        <v>0.47099999999999997</v>
      </c>
    </row>
    <row r="7" spans="2:6" ht="15" thickBot="1" x14ac:dyDescent="0.35">
      <c r="B7" s="8" t="s">
        <v>31</v>
      </c>
      <c r="C7" s="9">
        <v>3058323</v>
      </c>
      <c r="D7" s="9">
        <v>3720465</v>
      </c>
      <c r="E7" s="37">
        <v>5187959</v>
      </c>
      <c r="F7" s="109">
        <v>0.39400000000000002</v>
      </c>
    </row>
    <row r="8" spans="2:6" x14ac:dyDescent="0.3">
      <c r="B8" s="94" t="s">
        <v>74</v>
      </c>
      <c r="C8" s="4"/>
      <c r="D8" s="4"/>
      <c r="E8" s="4"/>
      <c r="F8" s="4"/>
    </row>
    <row r="9" spans="2:6" s="113" customFormat="1" x14ac:dyDescent="0.3">
      <c r="B9" s="94"/>
      <c r="C9" s="4"/>
      <c r="D9" s="4"/>
      <c r="E9" s="4"/>
      <c r="F9" s="4"/>
    </row>
    <row r="10" spans="2:6" x14ac:dyDescent="0.3">
      <c r="B10" s="94"/>
    </row>
  </sheetData>
  <mergeCells count="1">
    <mergeCell ref="B2:F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AAFE-6821-4DC2-A834-2DB216C90AE1}">
  <sheetPr>
    <pageSetUpPr fitToPage="1"/>
  </sheetPr>
  <dimension ref="B4:F9"/>
  <sheetViews>
    <sheetView workbookViewId="0">
      <selection activeCell="A11" sqref="A11:XFD13"/>
    </sheetView>
  </sheetViews>
  <sheetFormatPr defaultRowHeight="14.4" x14ac:dyDescent="0.3"/>
  <cols>
    <col min="2" max="2" width="49.5546875" customWidth="1"/>
    <col min="3" max="5" width="20.6640625" style="69" customWidth="1"/>
    <col min="6" max="6" width="20.6640625" customWidth="1"/>
  </cols>
  <sheetData>
    <row r="4" spans="2:6" ht="23.25" customHeight="1" x14ac:dyDescent="0.3">
      <c r="B4" s="147" t="s">
        <v>250</v>
      </c>
      <c r="C4" s="119"/>
      <c r="D4" s="119"/>
      <c r="E4" s="119"/>
      <c r="F4" s="147"/>
    </row>
    <row r="5" spans="2:6" x14ac:dyDescent="0.3">
      <c r="B5" s="87" t="s">
        <v>151</v>
      </c>
      <c r="C5" s="86">
        <v>2019</v>
      </c>
      <c r="D5" s="86">
        <v>2020</v>
      </c>
      <c r="E5" s="86">
        <v>2021</v>
      </c>
      <c r="F5" s="87" t="s">
        <v>130</v>
      </c>
    </row>
    <row r="6" spans="2:6" x14ac:dyDescent="0.3">
      <c r="B6" s="26" t="s">
        <v>154</v>
      </c>
      <c r="C6" s="76">
        <v>11438</v>
      </c>
      <c r="D6" s="76">
        <v>25976</v>
      </c>
      <c r="E6" s="76">
        <v>32180</v>
      </c>
      <c r="F6" s="110">
        <v>0.23899999999999999</v>
      </c>
    </row>
    <row r="7" spans="2:6" x14ac:dyDescent="0.3">
      <c r="B7" s="26" t="s">
        <v>155</v>
      </c>
      <c r="C7" s="76">
        <v>745</v>
      </c>
      <c r="D7" s="76">
        <v>1342</v>
      </c>
      <c r="E7" s="76">
        <v>2465</v>
      </c>
      <c r="F7" s="110">
        <v>0.83699999999999997</v>
      </c>
    </row>
    <row r="8" spans="2:6" x14ac:dyDescent="0.3">
      <c r="B8" s="38" t="s">
        <v>31</v>
      </c>
      <c r="C8" s="77">
        <f>SUM(C6:C7)</f>
        <v>12183</v>
      </c>
      <c r="D8" s="77">
        <f>SUM(D6:D7)</f>
        <v>27318</v>
      </c>
      <c r="E8" s="77">
        <f>SUM(E6:E7)</f>
        <v>34645</v>
      </c>
      <c r="F8" s="111">
        <v>0.26800000000000002</v>
      </c>
    </row>
    <row r="9" spans="2:6" x14ac:dyDescent="0.3">
      <c r="B9" s="18" t="s">
        <v>74</v>
      </c>
    </row>
  </sheetData>
  <mergeCells count="1">
    <mergeCell ref="B4:F4"/>
  </mergeCells>
  <pageMargins left="0.7" right="0.7" top="0.75" bottom="0.75" header="0.3" footer="0.3"/>
  <pageSetup paperSize="9" scale="99" fitToHeight="0" orientation="landscape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6BA5-4F30-4A00-A8AA-574EC9BA6106}">
  <sheetPr>
    <pageSetUpPr fitToPage="1"/>
  </sheetPr>
  <dimension ref="B2:F10"/>
  <sheetViews>
    <sheetView workbookViewId="0">
      <selection activeCell="A11" sqref="A11:XFD14"/>
    </sheetView>
  </sheetViews>
  <sheetFormatPr defaultRowHeight="14.4" x14ac:dyDescent="0.3"/>
  <cols>
    <col min="2" max="2" width="46.5546875" customWidth="1"/>
    <col min="3" max="3" width="16.33203125" customWidth="1"/>
    <col min="4" max="4" width="15.33203125" customWidth="1"/>
    <col min="5" max="5" width="13.5546875" customWidth="1"/>
    <col min="6" max="6" width="17.33203125" customWidth="1"/>
  </cols>
  <sheetData>
    <row r="2" spans="2:6" ht="33.75" customHeight="1" x14ac:dyDescent="0.3">
      <c r="B2" s="147" t="s">
        <v>156</v>
      </c>
      <c r="C2" s="147"/>
      <c r="D2" s="147"/>
      <c r="E2" s="147"/>
      <c r="F2" s="147"/>
    </row>
    <row r="3" spans="2:6" ht="29.25" customHeight="1" x14ac:dyDescent="0.3">
      <c r="B3" s="14" t="s">
        <v>151</v>
      </c>
      <c r="C3" s="14">
        <v>2019</v>
      </c>
      <c r="D3" s="14">
        <v>2020</v>
      </c>
      <c r="E3" s="14">
        <v>2021</v>
      </c>
      <c r="F3" s="14" t="s">
        <v>130</v>
      </c>
    </row>
    <row r="4" spans="2:6" ht="24" customHeight="1" x14ac:dyDescent="0.3">
      <c r="B4" s="26" t="s">
        <v>296</v>
      </c>
      <c r="C4" s="7">
        <v>371908</v>
      </c>
      <c r="D4" s="17">
        <v>287127</v>
      </c>
      <c r="E4" s="17">
        <v>321808</v>
      </c>
      <c r="F4" s="21">
        <v>0.12</v>
      </c>
    </row>
    <row r="5" spans="2:6" ht="24" customHeight="1" x14ac:dyDescent="0.3">
      <c r="B5" s="26" t="s">
        <v>157</v>
      </c>
      <c r="C5" s="7">
        <v>298977</v>
      </c>
      <c r="D5" s="17">
        <v>298834</v>
      </c>
      <c r="E5" s="17">
        <v>414777</v>
      </c>
      <c r="F5" s="21">
        <v>0.39</v>
      </c>
    </row>
    <row r="6" spans="2:6" ht="24" customHeight="1" x14ac:dyDescent="0.3">
      <c r="B6" s="26" t="s">
        <v>158</v>
      </c>
      <c r="C6" s="7">
        <v>40937</v>
      </c>
      <c r="D6" s="17">
        <v>61286</v>
      </c>
      <c r="E6" s="17">
        <v>79171</v>
      </c>
      <c r="F6" s="21">
        <v>0.28999999999999998</v>
      </c>
    </row>
    <row r="7" spans="2:6" ht="22.2" customHeight="1" x14ac:dyDescent="0.3">
      <c r="B7" s="38" t="s">
        <v>31</v>
      </c>
      <c r="C7" s="16">
        <f>SUM(C4:C6)</f>
        <v>711822</v>
      </c>
      <c r="D7" s="55">
        <f>SUM(D4:D6)</f>
        <v>647247</v>
      </c>
      <c r="E7" s="55">
        <f>SUM(E4:E6)</f>
        <v>815756</v>
      </c>
      <c r="F7" s="25">
        <v>0.26</v>
      </c>
    </row>
    <row r="8" spans="2:6" x14ac:dyDescent="0.3">
      <c r="B8" s="18" t="s">
        <v>74</v>
      </c>
    </row>
    <row r="9" spans="2:6" s="113" customFormat="1" x14ac:dyDescent="0.3">
      <c r="B9" s="18"/>
    </row>
    <row r="10" spans="2:6" x14ac:dyDescent="0.3">
      <c r="B10" s="94"/>
    </row>
  </sheetData>
  <mergeCells count="1">
    <mergeCell ref="B2:F2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2086-B0C8-4327-A30A-05BEFCAA4EE1}">
  <sheetPr>
    <pageSetUpPr fitToPage="1"/>
  </sheetPr>
  <dimension ref="B2:F10"/>
  <sheetViews>
    <sheetView workbookViewId="0">
      <selection activeCell="B8" sqref="B8"/>
    </sheetView>
  </sheetViews>
  <sheetFormatPr defaultRowHeight="14.4" x14ac:dyDescent="0.3"/>
  <cols>
    <col min="2" max="2" width="42.6640625" customWidth="1"/>
    <col min="3" max="3" width="16.6640625" customWidth="1"/>
    <col min="4" max="4" width="14.33203125" customWidth="1"/>
    <col min="5" max="5" width="15" customWidth="1"/>
    <col min="6" max="6" width="19" customWidth="1"/>
  </cols>
  <sheetData>
    <row r="2" spans="2:6" ht="32.25" customHeight="1" x14ac:dyDescent="0.3">
      <c r="B2" s="147" t="s">
        <v>159</v>
      </c>
      <c r="C2" s="147"/>
      <c r="D2" s="147"/>
      <c r="E2" s="147"/>
      <c r="F2" s="147"/>
    </row>
    <row r="3" spans="2:6" x14ac:dyDescent="0.3">
      <c r="B3" s="14" t="s">
        <v>151</v>
      </c>
      <c r="C3" s="14">
        <v>2019</v>
      </c>
      <c r="D3" s="14">
        <v>2020</v>
      </c>
      <c r="E3" s="14">
        <v>2021</v>
      </c>
      <c r="F3" s="14" t="s">
        <v>130</v>
      </c>
    </row>
    <row r="4" spans="2:6" x14ac:dyDescent="0.3">
      <c r="B4" s="27" t="s">
        <v>297</v>
      </c>
      <c r="C4" s="27">
        <v>59267</v>
      </c>
      <c r="D4" s="27">
        <v>79406</v>
      </c>
      <c r="E4" s="27">
        <v>86092</v>
      </c>
      <c r="F4" s="39" t="s">
        <v>285</v>
      </c>
    </row>
    <row r="5" spans="2:6" x14ac:dyDescent="0.3">
      <c r="B5" s="27" t="s">
        <v>160</v>
      </c>
      <c r="C5" s="27">
        <v>18249</v>
      </c>
      <c r="D5" s="27">
        <v>21746</v>
      </c>
      <c r="E5" s="27">
        <v>22206</v>
      </c>
      <c r="F5" s="39" t="s">
        <v>286</v>
      </c>
    </row>
    <row r="6" spans="2:6" x14ac:dyDescent="0.3">
      <c r="B6" s="27" t="s">
        <v>161</v>
      </c>
      <c r="C6" s="27">
        <v>190</v>
      </c>
      <c r="D6" s="27">
        <v>281</v>
      </c>
      <c r="E6" s="27">
        <v>611</v>
      </c>
      <c r="F6" s="39" t="s">
        <v>258</v>
      </c>
    </row>
    <row r="7" spans="2:6" x14ac:dyDescent="0.3">
      <c r="B7" s="38" t="s">
        <v>31</v>
      </c>
      <c r="C7" s="40">
        <f>SUM(C4:C6)</f>
        <v>77706</v>
      </c>
      <c r="D7" s="40">
        <f>SUM(D4:D6)</f>
        <v>101433</v>
      </c>
      <c r="E7" s="40">
        <f>SUM(E4:E6)</f>
        <v>108909</v>
      </c>
      <c r="F7" s="96" t="s">
        <v>287</v>
      </c>
    </row>
    <row r="8" spans="2:6" x14ac:dyDescent="0.3">
      <c r="B8" s="18" t="s">
        <v>74</v>
      </c>
    </row>
    <row r="9" spans="2:6" s="113" customFormat="1" x14ac:dyDescent="0.3">
      <c r="B9" s="18"/>
    </row>
    <row r="10" spans="2:6" x14ac:dyDescent="0.3">
      <c r="B10" s="94"/>
    </row>
  </sheetData>
  <mergeCells count="1">
    <mergeCell ref="B2:F2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1AF2-BD90-4F0F-8036-61F81543B1CB}">
  <dimension ref="B2:D14"/>
  <sheetViews>
    <sheetView workbookViewId="0">
      <selection activeCell="B3" sqref="B3:D3"/>
    </sheetView>
  </sheetViews>
  <sheetFormatPr defaultRowHeight="14.4" x14ac:dyDescent="0.3"/>
  <cols>
    <col min="2" max="2" width="21" customWidth="1"/>
    <col min="3" max="3" width="19.6640625" customWidth="1"/>
    <col min="4" max="4" width="23.5546875" customWidth="1"/>
  </cols>
  <sheetData>
    <row r="2" spans="2:4" ht="31.5" customHeight="1" x14ac:dyDescent="0.3">
      <c r="B2" s="119" t="s">
        <v>7</v>
      </c>
      <c r="C2" s="117"/>
      <c r="D2" s="117"/>
    </row>
    <row r="3" spans="2:4" ht="28.8" x14ac:dyDescent="0.3">
      <c r="B3" s="70" t="s">
        <v>8</v>
      </c>
      <c r="C3" s="70" t="s">
        <v>277</v>
      </c>
      <c r="D3" s="70" t="s">
        <v>9</v>
      </c>
    </row>
    <row r="4" spans="2:4" x14ac:dyDescent="0.3">
      <c r="B4" s="54" t="s">
        <v>10</v>
      </c>
      <c r="C4" s="54">
        <v>430</v>
      </c>
      <c r="D4" s="54">
        <v>406</v>
      </c>
    </row>
    <row r="5" spans="2:4" x14ac:dyDescent="0.3">
      <c r="B5" s="54" t="s">
        <v>11</v>
      </c>
      <c r="C5" s="54">
        <v>684</v>
      </c>
      <c r="D5" s="58">
        <v>792</v>
      </c>
    </row>
    <row r="6" spans="2:4" x14ac:dyDescent="0.3">
      <c r="B6" s="54" t="s">
        <v>12</v>
      </c>
      <c r="C6" s="58">
        <v>19095</v>
      </c>
      <c r="D6" s="58">
        <v>17890</v>
      </c>
    </row>
    <row r="7" spans="2:4" x14ac:dyDescent="0.3">
      <c r="B7" s="54" t="s">
        <v>13</v>
      </c>
      <c r="C7" s="58">
        <v>3382</v>
      </c>
      <c r="D7" s="58">
        <v>3251</v>
      </c>
    </row>
    <row r="8" spans="2:4" x14ac:dyDescent="0.3">
      <c r="B8" s="54" t="s">
        <v>14</v>
      </c>
      <c r="C8" s="54">
        <v>712</v>
      </c>
      <c r="D8" s="54">
        <v>666</v>
      </c>
    </row>
    <row r="9" spans="2:4" x14ac:dyDescent="0.3">
      <c r="B9" s="54" t="s">
        <v>15</v>
      </c>
      <c r="C9" s="54">
        <v>22</v>
      </c>
      <c r="D9" s="54">
        <v>22</v>
      </c>
    </row>
    <row r="10" spans="2:4" x14ac:dyDescent="0.3">
      <c r="B10" s="57" t="s">
        <v>16</v>
      </c>
      <c r="C10" s="60">
        <f>SUM(C4:C9)</f>
        <v>24325</v>
      </c>
      <c r="D10" s="60">
        <f>SUM(D4:D9)</f>
        <v>23027</v>
      </c>
    </row>
    <row r="11" spans="2:4" ht="23.25" customHeight="1" x14ac:dyDescent="0.3">
      <c r="B11" s="5" t="s">
        <v>298</v>
      </c>
      <c r="C11" s="53"/>
      <c r="D11" s="53"/>
    </row>
    <row r="12" spans="2:4" ht="40.5" customHeight="1" x14ac:dyDescent="0.3">
      <c r="B12" s="120" t="s">
        <v>17</v>
      </c>
      <c r="C12" s="121"/>
      <c r="D12" s="121"/>
    </row>
    <row r="13" spans="2:4" s="90" customFormat="1" ht="41.25" customHeight="1" x14ac:dyDescent="0.3">
      <c r="B13" s="122" t="s">
        <v>264</v>
      </c>
      <c r="C13" s="123"/>
      <c r="D13" s="123"/>
    </row>
    <row r="14" spans="2:4" s="113" customFormat="1" x14ac:dyDescent="0.3"/>
  </sheetData>
  <mergeCells count="3">
    <mergeCell ref="B2:D2"/>
    <mergeCell ref="B12:D12"/>
    <mergeCell ref="B13:D13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EBFC-2FA5-403B-A273-A16DB1E9D3C1}">
  <sheetPr>
    <pageSetUpPr fitToPage="1"/>
  </sheetPr>
  <dimension ref="B2:G10"/>
  <sheetViews>
    <sheetView workbookViewId="0">
      <selection activeCell="A12" sqref="A12:XFD14"/>
    </sheetView>
  </sheetViews>
  <sheetFormatPr defaultRowHeight="14.4" x14ac:dyDescent="0.3"/>
  <cols>
    <col min="2" max="2" width="39" customWidth="1"/>
    <col min="3" max="6" width="15.5546875" customWidth="1"/>
    <col min="7" max="8" width="25.6640625" customWidth="1"/>
  </cols>
  <sheetData>
    <row r="2" spans="2:7" ht="35.25" customHeight="1" x14ac:dyDescent="0.3">
      <c r="B2" s="147" t="s">
        <v>162</v>
      </c>
      <c r="C2" s="147"/>
      <c r="D2" s="147"/>
      <c r="E2" s="147"/>
      <c r="F2" s="147"/>
    </row>
    <row r="3" spans="2:7" ht="32.25" customHeight="1" x14ac:dyDescent="0.3">
      <c r="B3" s="14" t="s">
        <v>151</v>
      </c>
      <c r="C3" s="14">
        <v>2019</v>
      </c>
      <c r="D3" s="14">
        <v>2020</v>
      </c>
      <c r="E3" s="14">
        <v>2021</v>
      </c>
      <c r="F3" s="14" t="s">
        <v>130</v>
      </c>
    </row>
    <row r="4" spans="2:7" ht="30" customHeight="1" x14ac:dyDescent="0.3">
      <c r="B4" s="26" t="s">
        <v>295</v>
      </c>
      <c r="C4" s="7">
        <v>28213</v>
      </c>
      <c r="D4" s="7">
        <v>26816</v>
      </c>
      <c r="E4" s="17">
        <v>30662</v>
      </c>
      <c r="F4" s="21">
        <v>0.14000000000000001</v>
      </c>
      <c r="G4" s="88"/>
    </row>
    <row r="5" spans="2:7" ht="30" customHeight="1" x14ac:dyDescent="0.3">
      <c r="B5" s="26" t="s">
        <v>163</v>
      </c>
      <c r="C5" s="7">
        <v>73581</v>
      </c>
      <c r="D5" s="7">
        <v>61292</v>
      </c>
      <c r="E5" s="17">
        <v>84137</v>
      </c>
      <c r="F5" s="21">
        <v>0.37</v>
      </c>
      <c r="G5" s="88"/>
    </row>
    <row r="6" spans="2:7" ht="30" customHeight="1" x14ac:dyDescent="0.3">
      <c r="B6" s="26" t="s">
        <v>164</v>
      </c>
      <c r="C6" s="7">
        <v>20657</v>
      </c>
      <c r="D6" s="7">
        <v>23265</v>
      </c>
      <c r="E6" s="17">
        <v>22680</v>
      </c>
      <c r="F6" s="21">
        <v>-0.03</v>
      </c>
      <c r="G6" s="88"/>
    </row>
    <row r="7" spans="2:7" ht="29.7" customHeight="1" x14ac:dyDescent="0.3">
      <c r="B7" s="38" t="s">
        <v>31</v>
      </c>
      <c r="C7" s="40">
        <f>SUM(C4:C6)</f>
        <v>122451</v>
      </c>
      <c r="D7" s="40">
        <f>SUM(D4:D6)</f>
        <v>111373</v>
      </c>
      <c r="E7" s="40">
        <f>SUM(E4:E6)</f>
        <v>137479</v>
      </c>
      <c r="F7" s="41">
        <v>0.23</v>
      </c>
      <c r="G7" s="88"/>
    </row>
    <row r="8" spans="2:7" x14ac:dyDescent="0.3">
      <c r="B8" s="18" t="s">
        <v>74</v>
      </c>
    </row>
    <row r="9" spans="2:7" s="113" customFormat="1" x14ac:dyDescent="0.3">
      <c r="B9" s="18"/>
    </row>
    <row r="10" spans="2:7" x14ac:dyDescent="0.3">
      <c r="B10" s="94"/>
    </row>
  </sheetData>
  <mergeCells count="1">
    <mergeCell ref="B2:F2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1E6B-47D8-4949-9666-D4864C7942CC}">
  <sheetPr>
    <pageSetUpPr fitToPage="1"/>
  </sheetPr>
  <dimension ref="B2:C5"/>
  <sheetViews>
    <sheetView workbookViewId="0">
      <selection activeCell="A7" sqref="A7:XFD9"/>
    </sheetView>
  </sheetViews>
  <sheetFormatPr defaultRowHeight="14.4" x14ac:dyDescent="0.3"/>
  <cols>
    <col min="2" max="2" width="44.6640625" customWidth="1"/>
    <col min="3" max="3" width="35" customWidth="1"/>
  </cols>
  <sheetData>
    <row r="2" spans="2:3" ht="34.5" customHeight="1" x14ac:dyDescent="0.3">
      <c r="B2" s="147" t="s">
        <v>165</v>
      </c>
      <c r="C2" s="147"/>
    </row>
    <row r="3" spans="2:3" ht="24.75" customHeight="1" x14ac:dyDescent="0.3">
      <c r="B3" s="14" t="s">
        <v>257</v>
      </c>
      <c r="C3" s="14">
        <v>2021</v>
      </c>
    </row>
    <row r="4" spans="2:3" ht="39" customHeight="1" x14ac:dyDescent="0.3">
      <c r="B4" s="26" t="s">
        <v>259</v>
      </c>
      <c r="C4" s="28">
        <v>77148</v>
      </c>
    </row>
    <row r="5" spans="2:3" ht="28.5" customHeight="1" x14ac:dyDescent="0.3">
      <c r="B5" s="156" t="s">
        <v>260</v>
      </c>
      <c r="C5" s="157"/>
    </row>
  </sheetData>
  <mergeCells count="2">
    <mergeCell ref="B2:C2"/>
    <mergeCell ref="B5:C5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76F1-0A4D-4AF0-B61E-A1070940A9A0}">
  <sheetPr>
    <pageSetUpPr fitToPage="1"/>
  </sheetPr>
  <dimension ref="B2:C22"/>
  <sheetViews>
    <sheetView workbookViewId="0">
      <selection activeCell="B21" sqref="B21"/>
    </sheetView>
  </sheetViews>
  <sheetFormatPr defaultRowHeight="14.4" x14ac:dyDescent="0.3"/>
  <cols>
    <col min="2" max="2" width="84.5546875" customWidth="1"/>
    <col min="3" max="3" width="21" customWidth="1"/>
  </cols>
  <sheetData>
    <row r="2" spans="2:3" ht="26.25" customHeight="1" x14ac:dyDescent="0.3">
      <c r="B2" s="117" t="s">
        <v>166</v>
      </c>
      <c r="C2" s="117"/>
    </row>
    <row r="3" spans="2:3" x14ac:dyDescent="0.3">
      <c r="B3" s="112" t="s">
        <v>167</v>
      </c>
      <c r="C3" s="112">
        <v>2021</v>
      </c>
    </row>
    <row r="4" spans="2:3" x14ac:dyDescent="0.3">
      <c r="B4" s="97" t="s">
        <v>243</v>
      </c>
      <c r="C4" s="56">
        <v>121857</v>
      </c>
    </row>
    <row r="5" spans="2:3" x14ac:dyDescent="0.3">
      <c r="B5" s="97" t="s">
        <v>244</v>
      </c>
      <c r="C5" s="58">
        <v>444596</v>
      </c>
    </row>
    <row r="6" spans="2:3" x14ac:dyDescent="0.3">
      <c r="B6" s="97" t="s">
        <v>245</v>
      </c>
      <c r="C6" s="58">
        <v>996604</v>
      </c>
    </row>
    <row r="7" spans="2:3" x14ac:dyDescent="0.3">
      <c r="B7" s="97" t="s">
        <v>168</v>
      </c>
      <c r="C7" s="58">
        <v>53297</v>
      </c>
    </row>
    <row r="8" spans="2:3" x14ac:dyDescent="0.3">
      <c r="B8" s="97" t="s">
        <v>246</v>
      </c>
      <c r="C8" s="58">
        <v>971097</v>
      </c>
    </row>
    <row r="9" spans="2:3" x14ac:dyDescent="0.3">
      <c r="B9" s="97" t="s">
        <v>169</v>
      </c>
      <c r="C9" s="58">
        <v>20353</v>
      </c>
    </row>
    <row r="10" spans="2:3" x14ac:dyDescent="0.3">
      <c r="B10" s="97" t="s">
        <v>170</v>
      </c>
      <c r="C10" s="58">
        <v>3357</v>
      </c>
    </row>
    <row r="11" spans="2:3" x14ac:dyDescent="0.3">
      <c r="B11" s="97" t="s">
        <v>171</v>
      </c>
      <c r="C11" s="58">
        <v>777</v>
      </c>
    </row>
    <row r="12" spans="2:3" x14ac:dyDescent="0.3">
      <c r="B12" s="97" t="s">
        <v>248</v>
      </c>
      <c r="C12" s="58">
        <v>670633</v>
      </c>
    </row>
    <row r="13" spans="2:3" x14ac:dyDescent="0.3">
      <c r="B13" s="97" t="s">
        <v>172</v>
      </c>
      <c r="C13" s="58">
        <v>8422</v>
      </c>
    </row>
    <row r="14" spans="2:3" x14ac:dyDescent="0.3">
      <c r="B14" s="97" t="s">
        <v>173</v>
      </c>
      <c r="C14" s="58">
        <v>384</v>
      </c>
    </row>
    <row r="15" spans="2:3" x14ac:dyDescent="0.3">
      <c r="B15" s="97" t="s">
        <v>174</v>
      </c>
      <c r="C15" s="58">
        <v>237</v>
      </c>
    </row>
    <row r="16" spans="2:3" x14ac:dyDescent="0.3">
      <c r="B16" s="97" t="s">
        <v>175</v>
      </c>
      <c r="C16" s="58">
        <v>6926</v>
      </c>
    </row>
    <row r="17" spans="2:3" x14ac:dyDescent="0.3">
      <c r="B17" s="57" t="s">
        <v>22</v>
      </c>
      <c r="C17" s="60">
        <f>SUM(C4:C16)</f>
        <v>3298540</v>
      </c>
    </row>
    <row r="18" spans="2:3" ht="18" customHeight="1" x14ac:dyDescent="0.3">
      <c r="B18" s="118" t="s">
        <v>176</v>
      </c>
      <c r="C18" s="118"/>
    </row>
    <row r="19" spans="2:3" x14ac:dyDescent="0.3">
      <c r="B19" s="50" t="s">
        <v>312</v>
      </c>
    </row>
    <row r="20" spans="2:3" x14ac:dyDescent="0.3">
      <c r="B20" s="34" t="s">
        <v>177</v>
      </c>
    </row>
    <row r="21" spans="2:3" x14ac:dyDescent="0.3">
      <c r="B21" s="34" t="s">
        <v>247</v>
      </c>
    </row>
    <row r="22" spans="2:3" x14ac:dyDescent="0.3">
      <c r="B22" s="34" t="s">
        <v>249</v>
      </c>
    </row>
  </sheetData>
  <mergeCells count="2">
    <mergeCell ref="B2:C2"/>
    <mergeCell ref="B18:C18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875B-1BE6-40F1-8E01-A7FF97D0EFAF}">
  <sheetPr>
    <pageSetUpPr fitToPage="1"/>
  </sheetPr>
  <dimension ref="B2:G31"/>
  <sheetViews>
    <sheetView topLeftCell="A2" workbookViewId="0">
      <selection activeCell="A33" sqref="A33:XFD35"/>
    </sheetView>
  </sheetViews>
  <sheetFormatPr defaultRowHeight="14.4" x14ac:dyDescent="0.3"/>
  <cols>
    <col min="2" max="2" width="20.6640625" customWidth="1"/>
    <col min="3" max="3" width="17.33203125" style="74" customWidth="1"/>
    <col min="4" max="4" width="15.33203125" style="74" customWidth="1"/>
    <col min="5" max="5" width="16.44140625" customWidth="1"/>
    <col min="6" max="6" width="18" customWidth="1"/>
    <col min="7" max="7" width="26" customWidth="1"/>
  </cols>
  <sheetData>
    <row r="2" spans="2:7" ht="30" customHeight="1" x14ac:dyDescent="0.3">
      <c r="B2" s="158" t="s">
        <v>178</v>
      </c>
      <c r="C2" s="159"/>
      <c r="D2" s="159"/>
      <c r="E2" s="158"/>
      <c r="F2" s="158"/>
      <c r="G2" s="158"/>
    </row>
    <row r="3" spans="2:7" ht="20.25" customHeight="1" x14ac:dyDescent="0.3">
      <c r="B3" s="160" t="s">
        <v>179</v>
      </c>
      <c r="C3" s="161" t="s">
        <v>180</v>
      </c>
      <c r="D3" s="162"/>
      <c r="E3" s="160" t="s">
        <v>180</v>
      </c>
      <c r="F3" s="160"/>
      <c r="G3" s="160"/>
    </row>
    <row r="4" spans="2:7" ht="27" customHeight="1" x14ac:dyDescent="0.3">
      <c r="B4" s="160"/>
      <c r="C4" s="161">
        <v>2020</v>
      </c>
      <c r="D4" s="162"/>
      <c r="E4" s="160">
        <v>2021</v>
      </c>
      <c r="F4" s="160"/>
      <c r="G4" s="160"/>
    </row>
    <row r="5" spans="2:7" ht="33" customHeight="1" x14ac:dyDescent="0.3">
      <c r="B5" s="42"/>
      <c r="C5" s="43" t="s">
        <v>181</v>
      </c>
      <c r="D5" s="43" t="s">
        <v>182</v>
      </c>
      <c r="E5" s="43" t="s">
        <v>181</v>
      </c>
      <c r="F5" s="43" t="s">
        <v>182</v>
      </c>
      <c r="G5" s="43" t="s">
        <v>183</v>
      </c>
    </row>
    <row r="6" spans="2:7" x14ac:dyDescent="0.3">
      <c r="B6" s="6" t="s">
        <v>184</v>
      </c>
      <c r="C6" s="17">
        <v>28751</v>
      </c>
      <c r="D6" s="17">
        <v>14285</v>
      </c>
      <c r="E6" s="17">
        <v>50862</v>
      </c>
      <c r="F6" s="17">
        <v>41094</v>
      </c>
      <c r="G6" s="17">
        <v>200</v>
      </c>
    </row>
    <row r="7" spans="2:7" x14ac:dyDescent="0.3">
      <c r="B7" s="6" t="s">
        <v>185</v>
      </c>
      <c r="C7" s="17">
        <v>2989</v>
      </c>
      <c r="D7" s="17">
        <v>3469</v>
      </c>
      <c r="E7" s="17">
        <v>8354</v>
      </c>
      <c r="F7" s="17">
        <v>9037</v>
      </c>
      <c r="G7" s="17">
        <v>28</v>
      </c>
    </row>
    <row r="8" spans="2:7" x14ac:dyDescent="0.3">
      <c r="B8" s="6" t="s">
        <v>186</v>
      </c>
      <c r="C8" s="17">
        <v>15362</v>
      </c>
      <c r="D8" s="17">
        <v>12788</v>
      </c>
      <c r="E8" s="17">
        <v>52128</v>
      </c>
      <c r="F8" s="17">
        <v>33509</v>
      </c>
      <c r="G8" s="17">
        <v>173</v>
      </c>
    </row>
    <row r="9" spans="2:7" x14ac:dyDescent="0.3">
      <c r="B9" s="6" t="s">
        <v>226</v>
      </c>
      <c r="C9" s="17">
        <v>84528</v>
      </c>
      <c r="D9" s="17">
        <v>71637</v>
      </c>
      <c r="E9" s="17">
        <v>210460</v>
      </c>
      <c r="F9" s="17">
        <v>134940</v>
      </c>
      <c r="G9" s="17">
        <v>674</v>
      </c>
    </row>
    <row r="10" spans="2:7" x14ac:dyDescent="0.3">
      <c r="B10" s="6" t="s">
        <v>187</v>
      </c>
      <c r="C10" s="17">
        <v>83527</v>
      </c>
      <c r="D10" s="17">
        <v>57011</v>
      </c>
      <c r="E10" s="17">
        <v>133300</v>
      </c>
      <c r="F10" s="17">
        <v>106760</v>
      </c>
      <c r="G10" s="17">
        <v>284</v>
      </c>
    </row>
    <row r="11" spans="2:7" x14ac:dyDescent="0.3">
      <c r="B11" s="6" t="s">
        <v>188</v>
      </c>
      <c r="C11" s="17">
        <v>15464</v>
      </c>
      <c r="D11" s="17">
        <v>9072</v>
      </c>
      <c r="E11" s="17">
        <v>38126</v>
      </c>
      <c r="F11" s="17">
        <v>19041</v>
      </c>
      <c r="G11" s="17">
        <v>84</v>
      </c>
    </row>
    <row r="12" spans="2:7" x14ac:dyDescent="0.3">
      <c r="B12" s="6" t="s">
        <v>227</v>
      </c>
      <c r="C12" s="17">
        <v>91751</v>
      </c>
      <c r="D12" s="17">
        <v>60636</v>
      </c>
      <c r="E12" s="17">
        <v>158749</v>
      </c>
      <c r="F12" s="17">
        <v>104064</v>
      </c>
      <c r="G12" s="17">
        <v>0</v>
      </c>
    </row>
    <row r="13" spans="2:7" x14ac:dyDescent="0.3">
      <c r="B13" s="6" t="s">
        <v>189</v>
      </c>
      <c r="C13" s="17">
        <v>29418</v>
      </c>
      <c r="D13" s="17">
        <v>11947</v>
      </c>
      <c r="E13" s="17">
        <v>75486</v>
      </c>
      <c r="F13" s="17">
        <v>31921</v>
      </c>
      <c r="G13" s="17">
        <v>38</v>
      </c>
    </row>
    <row r="14" spans="2:7" x14ac:dyDescent="0.3">
      <c r="B14" s="6" t="s">
        <v>229</v>
      </c>
      <c r="C14" s="17">
        <v>197296</v>
      </c>
      <c r="D14" s="17">
        <v>134900</v>
      </c>
      <c r="E14" s="17">
        <v>355557</v>
      </c>
      <c r="F14" s="17">
        <v>198966</v>
      </c>
      <c r="G14" s="17">
        <v>1211</v>
      </c>
    </row>
    <row r="15" spans="2:7" x14ac:dyDescent="0.3">
      <c r="B15" s="6" t="s">
        <v>190</v>
      </c>
      <c r="C15" s="17">
        <v>25008</v>
      </c>
      <c r="D15" s="17">
        <v>11280</v>
      </c>
      <c r="E15" s="17">
        <v>48920</v>
      </c>
      <c r="F15" s="17">
        <v>24559</v>
      </c>
      <c r="G15" s="17">
        <v>176</v>
      </c>
    </row>
    <row r="16" spans="2:7" x14ac:dyDescent="0.3">
      <c r="B16" s="6" t="s">
        <v>191</v>
      </c>
      <c r="C16" s="17">
        <v>6464</v>
      </c>
      <c r="D16" s="17">
        <v>3394</v>
      </c>
      <c r="E16" s="17">
        <v>13296</v>
      </c>
      <c r="F16" s="17">
        <v>7803</v>
      </c>
      <c r="G16" s="17">
        <v>12</v>
      </c>
    </row>
    <row r="17" spans="2:7" x14ac:dyDescent="0.3">
      <c r="B17" s="6" t="s">
        <v>192</v>
      </c>
      <c r="C17" s="17">
        <v>53620</v>
      </c>
      <c r="D17" s="17">
        <v>45375</v>
      </c>
      <c r="E17" s="17">
        <v>179521</v>
      </c>
      <c r="F17" s="17">
        <v>86986</v>
      </c>
      <c r="G17" s="6">
        <v>935</v>
      </c>
    </row>
    <row r="18" spans="2:7" x14ac:dyDescent="0.3">
      <c r="B18" s="6" t="s">
        <v>193</v>
      </c>
      <c r="C18" s="17">
        <v>42213</v>
      </c>
      <c r="D18" s="17">
        <v>29291</v>
      </c>
      <c r="E18" s="17">
        <v>113201</v>
      </c>
      <c r="F18" s="17">
        <v>72258</v>
      </c>
      <c r="G18" s="6">
        <v>123</v>
      </c>
    </row>
    <row r="19" spans="2:7" x14ac:dyDescent="0.3">
      <c r="B19" s="6" t="s">
        <v>194</v>
      </c>
      <c r="C19" s="17">
        <v>21178</v>
      </c>
      <c r="D19" s="17">
        <v>20488</v>
      </c>
      <c r="E19" s="17">
        <v>66000</v>
      </c>
      <c r="F19" s="17">
        <v>48469</v>
      </c>
      <c r="G19" s="6">
        <v>223</v>
      </c>
    </row>
    <row r="20" spans="2:7" x14ac:dyDescent="0.3">
      <c r="B20" s="6" t="s">
        <v>195</v>
      </c>
      <c r="C20" s="17">
        <v>131321</v>
      </c>
      <c r="D20" s="17">
        <v>64818</v>
      </c>
      <c r="E20" s="17">
        <v>137079</v>
      </c>
      <c r="F20" s="17">
        <v>115582</v>
      </c>
      <c r="G20" s="6">
        <v>239</v>
      </c>
    </row>
    <row r="21" spans="2:7" x14ac:dyDescent="0.3">
      <c r="B21" s="6" t="s">
        <v>196</v>
      </c>
      <c r="C21" s="17">
        <v>45283</v>
      </c>
      <c r="D21" s="17">
        <v>32864</v>
      </c>
      <c r="E21" s="17">
        <v>101799</v>
      </c>
      <c r="F21" s="17">
        <v>80414</v>
      </c>
      <c r="G21" s="6">
        <v>326</v>
      </c>
    </row>
    <row r="22" spans="2:7" x14ac:dyDescent="0.3">
      <c r="B22" s="6" t="s">
        <v>197</v>
      </c>
      <c r="C22" s="17">
        <v>7473</v>
      </c>
      <c r="D22" s="17">
        <v>6233</v>
      </c>
      <c r="E22" s="17">
        <v>26711</v>
      </c>
      <c r="F22" s="17">
        <v>15030</v>
      </c>
      <c r="G22" s="6">
        <v>60</v>
      </c>
    </row>
    <row r="23" spans="2:7" x14ac:dyDescent="0.3">
      <c r="B23" s="6" t="s">
        <v>198</v>
      </c>
      <c r="C23" s="17">
        <v>10476</v>
      </c>
      <c r="D23" s="17">
        <v>5442</v>
      </c>
      <c r="E23" s="17">
        <v>25368</v>
      </c>
      <c r="F23" s="17">
        <v>11569</v>
      </c>
      <c r="G23" s="6">
        <v>48</v>
      </c>
    </row>
    <row r="24" spans="2:7" x14ac:dyDescent="0.3">
      <c r="B24" s="6" t="s">
        <v>199</v>
      </c>
      <c r="C24" s="17">
        <v>1758</v>
      </c>
      <c r="D24" s="17">
        <v>1232</v>
      </c>
      <c r="E24" s="17">
        <v>4512</v>
      </c>
      <c r="F24" s="17">
        <v>3735</v>
      </c>
      <c r="G24" s="6">
        <v>18</v>
      </c>
    </row>
    <row r="25" spans="2:7" x14ac:dyDescent="0.3">
      <c r="B25" s="6" t="s">
        <v>200</v>
      </c>
      <c r="C25" s="17">
        <v>94573</v>
      </c>
      <c r="D25" s="17">
        <v>36327</v>
      </c>
      <c r="E25" s="17">
        <v>141095</v>
      </c>
      <c r="F25" s="17">
        <v>60354</v>
      </c>
      <c r="G25" s="6">
        <v>651</v>
      </c>
    </row>
    <row r="26" spans="2:7" ht="26.25" customHeight="1" x14ac:dyDescent="0.3">
      <c r="B26" s="24" t="s">
        <v>22</v>
      </c>
      <c r="C26" s="44">
        <f>SUM(C6:C25)</f>
        <v>988453</v>
      </c>
      <c r="D26" s="44">
        <f>SUM(D6:D25)</f>
        <v>632489</v>
      </c>
      <c r="E26" s="44">
        <f>SUM(E6:E25)</f>
        <v>1940524</v>
      </c>
      <c r="F26" s="44">
        <f>SUM(F6:F25)</f>
        <v>1206091</v>
      </c>
      <c r="G26" s="44">
        <f>SUM(G6:G25)</f>
        <v>5503</v>
      </c>
    </row>
    <row r="27" spans="2:7" ht="15" customHeight="1" x14ac:dyDescent="0.3">
      <c r="B27" s="5" t="s">
        <v>74</v>
      </c>
      <c r="C27" s="5"/>
      <c r="D27" s="5"/>
    </row>
    <row r="28" spans="2:7" ht="33" customHeight="1" x14ac:dyDescent="0.3">
      <c r="B28" s="120" t="s">
        <v>288</v>
      </c>
      <c r="C28" s="120"/>
      <c r="D28" s="120"/>
      <c r="E28" s="146"/>
      <c r="F28" s="146"/>
      <c r="G28" s="146"/>
    </row>
    <row r="29" spans="2:7" ht="15" customHeight="1" x14ac:dyDescent="0.3">
      <c r="B29" s="120" t="s">
        <v>225</v>
      </c>
      <c r="C29" s="120"/>
      <c r="D29" s="120"/>
      <c r="E29" s="120"/>
      <c r="F29" s="120"/>
      <c r="G29" s="120"/>
    </row>
    <row r="30" spans="2:7" x14ac:dyDescent="0.3">
      <c r="B30" s="120" t="s">
        <v>228</v>
      </c>
      <c r="C30" s="120"/>
      <c r="D30" s="120"/>
      <c r="E30" s="120"/>
      <c r="F30" s="120"/>
      <c r="G30" s="120"/>
    </row>
    <row r="31" spans="2:7" x14ac:dyDescent="0.3">
      <c r="B31" s="120" t="s">
        <v>230</v>
      </c>
      <c r="C31" s="120"/>
      <c r="D31" s="120"/>
      <c r="E31" s="120"/>
      <c r="F31" s="120"/>
      <c r="G31" s="120"/>
    </row>
  </sheetData>
  <mergeCells count="10">
    <mergeCell ref="B29:G29"/>
    <mergeCell ref="B30:G30"/>
    <mergeCell ref="B31:G31"/>
    <mergeCell ref="B2:G2"/>
    <mergeCell ref="B3:B4"/>
    <mergeCell ref="E3:G3"/>
    <mergeCell ref="E4:G4"/>
    <mergeCell ref="B28:G28"/>
    <mergeCell ref="C3:D3"/>
    <mergeCell ref="C4:D4"/>
  </mergeCells>
  <pageMargins left="0.7" right="0.7" top="0.75" bottom="0.75" header="0.3" footer="0.3"/>
  <pageSetup paperSize="9" scale="83" orientation="landscape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C201-A687-42DD-ADAE-05BF6999A7A1}">
  <sheetPr>
    <pageSetUpPr fitToPage="1"/>
  </sheetPr>
  <dimension ref="B2:E7"/>
  <sheetViews>
    <sheetView workbookViewId="0">
      <selection activeCell="A9" sqref="A9:XFD11"/>
    </sheetView>
  </sheetViews>
  <sheetFormatPr defaultRowHeight="14.4" x14ac:dyDescent="0.3"/>
  <cols>
    <col min="2" max="2" width="34.33203125" customWidth="1"/>
    <col min="3" max="3" width="14.44140625" customWidth="1"/>
    <col min="4" max="4" width="18" customWidth="1"/>
    <col min="5" max="5" width="17.33203125" customWidth="1"/>
  </cols>
  <sheetData>
    <row r="2" spans="2:5" ht="31.5" customHeight="1" x14ac:dyDescent="0.3">
      <c r="B2" s="147" t="s">
        <v>201</v>
      </c>
      <c r="C2" s="147"/>
      <c r="D2" s="147"/>
      <c r="E2" s="147"/>
    </row>
    <row r="3" spans="2:5" x14ac:dyDescent="0.3">
      <c r="B3" s="6"/>
      <c r="C3" s="14">
        <v>2020</v>
      </c>
      <c r="D3" s="14">
        <v>2021</v>
      </c>
      <c r="E3" s="19" t="s">
        <v>202</v>
      </c>
    </row>
    <row r="4" spans="2:5" x14ac:dyDescent="0.3">
      <c r="B4" s="26" t="s">
        <v>203</v>
      </c>
      <c r="C4" s="27">
        <v>9725790</v>
      </c>
      <c r="D4" s="27">
        <v>10956374</v>
      </c>
      <c r="E4" s="45">
        <v>0.13</v>
      </c>
    </row>
    <row r="5" spans="2:5" x14ac:dyDescent="0.3">
      <c r="B5" s="26" t="s">
        <v>204</v>
      </c>
      <c r="C5" s="27">
        <v>32208970</v>
      </c>
      <c r="D5" s="27">
        <v>34395443</v>
      </c>
      <c r="E5" s="45">
        <v>7.0000000000000007E-2</v>
      </c>
    </row>
    <row r="6" spans="2:5" s="98" customFormat="1" x14ac:dyDescent="0.3">
      <c r="B6" s="101"/>
      <c r="C6" s="102"/>
      <c r="D6" s="102"/>
      <c r="E6" s="103"/>
    </row>
    <row r="7" spans="2:5" x14ac:dyDescent="0.3">
      <c r="B7" s="18" t="s">
        <v>74</v>
      </c>
      <c r="C7" s="4"/>
      <c r="D7" s="4"/>
      <c r="E7" s="4"/>
    </row>
  </sheetData>
  <mergeCells count="1">
    <mergeCell ref="B2:E2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6266-D8A3-4DA1-B747-A2645A8F71CF}">
  <sheetPr>
    <pageSetUpPr fitToPage="1"/>
  </sheetPr>
  <dimension ref="B2:E10"/>
  <sheetViews>
    <sheetView workbookViewId="0">
      <selection activeCell="B10" sqref="B10:E10"/>
    </sheetView>
  </sheetViews>
  <sheetFormatPr defaultRowHeight="14.4" x14ac:dyDescent="0.3"/>
  <cols>
    <col min="2" max="2" width="40.33203125" customWidth="1"/>
    <col min="3" max="3" width="19.44140625" customWidth="1"/>
    <col min="4" max="4" width="14.6640625" customWidth="1"/>
    <col min="5" max="5" width="20.33203125" customWidth="1"/>
  </cols>
  <sheetData>
    <row r="2" spans="2:5" ht="26.25" customHeight="1" x14ac:dyDescent="0.3">
      <c r="B2" s="140" t="s">
        <v>205</v>
      </c>
      <c r="C2" s="140"/>
      <c r="D2" s="140"/>
      <c r="E2" s="140"/>
    </row>
    <row r="3" spans="2:5" x14ac:dyDescent="0.3">
      <c r="B3" s="19" t="s">
        <v>206</v>
      </c>
      <c r="C3" s="19">
        <v>2019</v>
      </c>
      <c r="D3" s="19">
        <v>2020</v>
      </c>
      <c r="E3" s="19">
        <v>2021</v>
      </c>
    </row>
    <row r="4" spans="2:5" x14ac:dyDescent="0.3">
      <c r="B4" s="19" t="s">
        <v>207</v>
      </c>
      <c r="C4" s="48">
        <v>2556050</v>
      </c>
      <c r="D4" s="48">
        <v>2320841</v>
      </c>
      <c r="E4" s="48">
        <v>2428302</v>
      </c>
    </row>
    <row r="5" spans="2:5" x14ac:dyDescent="0.3">
      <c r="B5" s="19" t="s">
        <v>208</v>
      </c>
      <c r="C5" s="48">
        <v>15369</v>
      </c>
      <c r="D5" s="48">
        <v>102576</v>
      </c>
      <c r="E5" s="48">
        <v>45417</v>
      </c>
    </row>
    <row r="6" spans="2:5" x14ac:dyDescent="0.3">
      <c r="B6" s="19" t="s">
        <v>209</v>
      </c>
      <c r="C6" s="48">
        <v>4065</v>
      </c>
      <c r="D6" s="48">
        <v>8506</v>
      </c>
      <c r="E6" s="48">
        <v>16299</v>
      </c>
    </row>
    <row r="7" spans="2:5" x14ac:dyDescent="0.3">
      <c r="B7" s="19" t="s">
        <v>210</v>
      </c>
      <c r="C7" s="48">
        <v>10708</v>
      </c>
      <c r="D7" s="48">
        <v>43165</v>
      </c>
      <c r="E7" s="48">
        <v>39866</v>
      </c>
    </row>
    <row r="8" spans="2:5" x14ac:dyDescent="0.3">
      <c r="B8" s="19" t="s">
        <v>211</v>
      </c>
      <c r="C8" s="48">
        <v>3878</v>
      </c>
      <c r="D8" s="48">
        <v>15822</v>
      </c>
      <c r="E8" s="48">
        <v>10757</v>
      </c>
    </row>
    <row r="9" spans="2:5" x14ac:dyDescent="0.3">
      <c r="B9" s="46"/>
      <c r="C9" s="46"/>
      <c r="D9" s="46"/>
      <c r="E9" s="47"/>
    </row>
    <row r="10" spans="2:5" ht="48.6" customHeight="1" x14ac:dyDescent="0.3">
      <c r="B10" s="163" t="s">
        <v>289</v>
      </c>
      <c r="C10" s="163"/>
      <c r="D10" s="163"/>
      <c r="E10" s="163"/>
    </row>
  </sheetData>
  <mergeCells count="2">
    <mergeCell ref="B2:E2"/>
    <mergeCell ref="B10:E10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3A90-3C8B-4F77-B315-AF71CFB47B39}">
  <sheetPr>
    <pageSetUpPr fitToPage="1"/>
  </sheetPr>
  <dimension ref="B2:D21"/>
  <sheetViews>
    <sheetView tabSelected="1" workbookViewId="0">
      <selection activeCell="A21" sqref="A21"/>
    </sheetView>
  </sheetViews>
  <sheetFormatPr defaultRowHeight="14.4" x14ac:dyDescent="0.3"/>
  <cols>
    <col min="2" max="2" width="63.33203125" customWidth="1"/>
    <col min="3" max="3" width="65.88671875" customWidth="1"/>
    <col min="4" max="4" width="22.6640625" customWidth="1"/>
  </cols>
  <sheetData>
    <row r="2" spans="2:4" ht="32.25" customHeight="1" x14ac:dyDescent="0.3">
      <c r="B2" s="117" t="s">
        <v>212</v>
      </c>
      <c r="C2" s="117"/>
      <c r="D2" s="117"/>
    </row>
    <row r="3" spans="2:4" x14ac:dyDescent="0.3">
      <c r="B3" s="169" t="s">
        <v>213</v>
      </c>
      <c r="C3" s="97" t="s">
        <v>214</v>
      </c>
      <c r="D3" s="116" t="s">
        <v>299</v>
      </c>
    </row>
    <row r="4" spans="2:4" x14ac:dyDescent="0.3">
      <c r="B4" s="169"/>
      <c r="C4" s="97" t="s">
        <v>215</v>
      </c>
      <c r="D4" s="116" t="s">
        <v>300</v>
      </c>
    </row>
    <row r="5" spans="2:4" x14ac:dyDescent="0.3">
      <c r="B5" s="105" t="s">
        <v>216</v>
      </c>
      <c r="C5" s="97" t="s">
        <v>217</v>
      </c>
      <c r="D5" s="116" t="s">
        <v>301</v>
      </c>
    </row>
    <row r="6" spans="2:4" x14ac:dyDescent="0.3">
      <c r="B6" s="169" t="s">
        <v>218</v>
      </c>
      <c r="C6" s="97" t="s">
        <v>219</v>
      </c>
      <c r="D6" s="116" t="s">
        <v>302</v>
      </c>
    </row>
    <row r="7" spans="2:4" x14ac:dyDescent="0.3">
      <c r="B7" s="169"/>
      <c r="C7" s="97" t="s">
        <v>220</v>
      </c>
      <c r="D7" s="116" t="s">
        <v>303</v>
      </c>
    </row>
    <row r="8" spans="2:4" x14ac:dyDescent="0.3">
      <c r="B8" s="169" t="s">
        <v>221</v>
      </c>
      <c r="C8" s="93" t="s">
        <v>271</v>
      </c>
      <c r="D8" s="116" t="s">
        <v>304</v>
      </c>
    </row>
    <row r="9" spans="2:4" x14ac:dyDescent="0.3">
      <c r="B9" s="169"/>
      <c r="C9" s="93" t="s">
        <v>272</v>
      </c>
      <c r="D9" s="116" t="s">
        <v>305</v>
      </c>
    </row>
    <row r="10" spans="2:4" x14ac:dyDescent="0.3">
      <c r="B10" s="169"/>
      <c r="C10" s="93" t="s">
        <v>222</v>
      </c>
      <c r="D10" s="116" t="s">
        <v>306</v>
      </c>
    </row>
    <row r="11" spans="2:4" x14ac:dyDescent="0.3">
      <c r="B11" s="169" t="s">
        <v>223</v>
      </c>
      <c r="C11" s="93" t="s">
        <v>276</v>
      </c>
      <c r="D11" s="116" t="s">
        <v>307</v>
      </c>
    </row>
    <row r="12" spans="2:4" x14ac:dyDescent="0.3">
      <c r="B12" s="169"/>
      <c r="C12" s="93" t="s">
        <v>273</v>
      </c>
      <c r="D12" s="116" t="s">
        <v>308</v>
      </c>
    </row>
    <row r="13" spans="2:4" ht="15" customHeight="1" x14ac:dyDescent="0.3">
      <c r="B13" s="49" t="s">
        <v>224</v>
      </c>
      <c r="C13" s="4"/>
      <c r="D13" s="115"/>
    </row>
    <row r="14" spans="2:4" ht="30.75" customHeight="1" x14ac:dyDescent="0.3">
      <c r="B14" s="164" t="s">
        <v>269</v>
      </c>
      <c r="C14" s="165"/>
      <c r="D14" s="165"/>
    </row>
    <row r="15" spans="2:4" x14ac:dyDescent="0.3">
      <c r="B15" s="166" t="s">
        <v>270</v>
      </c>
      <c r="C15" s="167"/>
      <c r="D15" s="167"/>
    </row>
    <row r="16" spans="2:4" x14ac:dyDescent="0.3">
      <c r="B16" s="166" t="s">
        <v>263</v>
      </c>
      <c r="C16" s="167"/>
      <c r="D16" s="167"/>
    </row>
    <row r="17" spans="2:4" s="100" customFormat="1" x14ac:dyDescent="0.3">
      <c r="B17" s="104" t="s">
        <v>274</v>
      </c>
      <c r="C17" s="104"/>
      <c r="D17" s="104"/>
    </row>
    <row r="18" spans="2:4" x14ac:dyDescent="0.3">
      <c r="B18" s="164" t="s">
        <v>313</v>
      </c>
      <c r="C18" s="165"/>
      <c r="D18" s="165"/>
    </row>
    <row r="19" spans="2:4" s="100" customFormat="1" x14ac:dyDescent="0.3">
      <c r="B19" s="168" t="s">
        <v>275</v>
      </c>
      <c r="C19" s="168"/>
    </row>
    <row r="21" spans="2:4" s="67" customFormat="1" x14ac:dyDescent="0.3">
      <c r="C21" s="99"/>
    </row>
  </sheetData>
  <mergeCells count="10">
    <mergeCell ref="B11:B12"/>
    <mergeCell ref="B2:D2"/>
    <mergeCell ref="B3:B4"/>
    <mergeCell ref="B6:B7"/>
    <mergeCell ref="B8:B10"/>
    <mergeCell ref="B14:D14"/>
    <mergeCell ref="B15:D15"/>
    <mergeCell ref="B16:D16"/>
    <mergeCell ref="B18:D18"/>
    <mergeCell ref="B19:C19"/>
  </mergeCells>
  <phoneticPr fontId="20" type="noConversion"/>
  <pageMargins left="0.7" right="0.7" top="0.75" bottom="0.75" header="0.3" footer="0.3"/>
  <pageSetup paperSize="9" scale="86" fitToHeight="0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5A2E-8392-4D8A-8CF4-2037F3EAF699}">
  <dimension ref="B1:H12"/>
  <sheetViews>
    <sheetView workbookViewId="0">
      <selection activeCell="A14" sqref="A14:XFD16"/>
    </sheetView>
  </sheetViews>
  <sheetFormatPr defaultRowHeight="14.4" x14ac:dyDescent="0.3"/>
  <cols>
    <col min="2" max="2" width="19.44140625" customWidth="1"/>
    <col min="3" max="3" width="21.5546875" customWidth="1"/>
    <col min="4" max="4" width="18.6640625" customWidth="1"/>
    <col min="5" max="5" width="15.33203125" customWidth="1"/>
    <col min="6" max="6" width="14.6640625" customWidth="1"/>
    <col min="7" max="8" width="16" customWidth="1"/>
  </cols>
  <sheetData>
    <row r="1" spans="2:8" ht="15" thickBot="1" x14ac:dyDescent="0.35"/>
    <row r="2" spans="2:8" ht="33.75" customHeight="1" x14ac:dyDescent="0.3">
      <c r="B2" s="124" t="s">
        <v>18</v>
      </c>
      <c r="C2" s="125"/>
      <c r="D2" s="125"/>
      <c r="E2" s="125"/>
      <c r="F2" s="125"/>
      <c r="G2" s="125"/>
      <c r="H2" s="126"/>
    </row>
    <row r="3" spans="2:8" x14ac:dyDescent="0.3">
      <c r="B3" s="127" t="s">
        <v>19</v>
      </c>
      <c r="C3" s="129" t="s">
        <v>20</v>
      </c>
      <c r="D3" s="130"/>
      <c r="E3" s="129" t="s">
        <v>21</v>
      </c>
      <c r="F3" s="130"/>
      <c r="G3" s="131" t="s">
        <v>22</v>
      </c>
      <c r="H3" s="133" t="s">
        <v>23</v>
      </c>
    </row>
    <row r="4" spans="2:8" ht="28.8" x14ac:dyDescent="0.3">
      <c r="B4" s="128"/>
      <c r="C4" s="10" t="s">
        <v>24</v>
      </c>
      <c r="D4" s="10" t="s">
        <v>23</v>
      </c>
      <c r="E4" s="10" t="s">
        <v>24</v>
      </c>
      <c r="F4" s="10" t="s">
        <v>23</v>
      </c>
      <c r="G4" s="132"/>
      <c r="H4" s="134"/>
    </row>
    <row r="5" spans="2:8" x14ac:dyDescent="0.3">
      <c r="B5" s="2" t="s">
        <v>25</v>
      </c>
      <c r="C5" s="7">
        <v>2998</v>
      </c>
      <c r="D5" s="6">
        <v>53</v>
      </c>
      <c r="E5" s="7">
        <v>1784</v>
      </c>
      <c r="F5" s="6">
        <v>53</v>
      </c>
      <c r="G5" s="7">
        <v>4782</v>
      </c>
      <c r="H5" s="3">
        <v>53</v>
      </c>
    </row>
    <row r="6" spans="2:8" x14ac:dyDescent="0.3">
      <c r="B6" s="2" t="s">
        <v>26</v>
      </c>
      <c r="C6" s="7">
        <v>2431</v>
      </c>
      <c r="D6" s="6">
        <v>53</v>
      </c>
      <c r="E6" s="7">
        <v>1297</v>
      </c>
      <c r="F6" s="6">
        <v>53</v>
      </c>
      <c r="G6" s="7">
        <v>3728</v>
      </c>
      <c r="H6" s="3">
        <v>53</v>
      </c>
    </row>
    <row r="7" spans="2:8" x14ac:dyDescent="0.3">
      <c r="B7" s="2" t="s">
        <v>27</v>
      </c>
      <c r="C7" s="7">
        <v>3023</v>
      </c>
      <c r="D7" s="6">
        <v>54</v>
      </c>
      <c r="E7" s="7">
        <v>1792</v>
      </c>
      <c r="F7" s="6">
        <v>54</v>
      </c>
      <c r="G7" s="7">
        <v>4815</v>
      </c>
      <c r="H7" s="3">
        <v>54</v>
      </c>
    </row>
    <row r="8" spans="2:8" x14ac:dyDescent="0.3">
      <c r="B8" s="2" t="s">
        <v>28</v>
      </c>
      <c r="C8" s="7">
        <v>3120</v>
      </c>
      <c r="D8" s="6">
        <v>53</v>
      </c>
      <c r="E8" s="7">
        <v>2894</v>
      </c>
      <c r="F8" s="6">
        <v>55</v>
      </c>
      <c r="G8" s="7">
        <v>6014</v>
      </c>
      <c r="H8" s="3">
        <v>54</v>
      </c>
    </row>
    <row r="9" spans="2:8" x14ac:dyDescent="0.3">
      <c r="B9" s="2" t="s">
        <v>29</v>
      </c>
      <c r="C9" s="7">
        <v>1446</v>
      </c>
      <c r="D9" s="6">
        <v>52</v>
      </c>
      <c r="E9" s="7">
        <v>1205</v>
      </c>
      <c r="F9" s="6">
        <v>54</v>
      </c>
      <c r="G9" s="7">
        <v>2651</v>
      </c>
      <c r="H9" s="3">
        <v>53</v>
      </c>
    </row>
    <row r="10" spans="2:8" x14ac:dyDescent="0.3">
      <c r="B10" s="2" t="s">
        <v>30</v>
      </c>
      <c r="C10" s="7">
        <v>1277</v>
      </c>
      <c r="D10" s="6">
        <v>55</v>
      </c>
      <c r="E10" s="7">
        <v>1058</v>
      </c>
      <c r="F10" s="6">
        <v>55</v>
      </c>
      <c r="G10" s="7">
        <v>2335</v>
      </c>
      <c r="H10" s="3">
        <v>55</v>
      </c>
    </row>
    <row r="11" spans="2:8" ht="15" thickBot="1" x14ac:dyDescent="0.35">
      <c r="B11" s="8" t="s">
        <v>31</v>
      </c>
      <c r="C11" s="9">
        <f>SUM(C5:C10)</f>
        <v>14295</v>
      </c>
      <c r="D11" s="11">
        <v>53</v>
      </c>
      <c r="E11" s="9">
        <f>SUM(E5:E10)</f>
        <v>10030</v>
      </c>
      <c r="F11" s="11">
        <v>54</v>
      </c>
      <c r="G11" s="9">
        <f>SUM(G5:G10)</f>
        <v>24325</v>
      </c>
      <c r="H11" s="12">
        <v>54</v>
      </c>
    </row>
    <row r="12" spans="2:8" x14ac:dyDescent="0.3">
      <c r="B12" s="5" t="s">
        <v>298</v>
      </c>
    </row>
  </sheetData>
  <mergeCells count="6">
    <mergeCell ref="B2:H2"/>
    <mergeCell ref="B3:B4"/>
    <mergeCell ref="C3:D3"/>
    <mergeCell ref="E3:F3"/>
    <mergeCell ref="G3:G4"/>
    <mergeCell ref="H3:H4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1450-A8EE-4A40-B513-B6B7B4403DDA}">
  <sheetPr>
    <pageSetUpPr fitToPage="1"/>
  </sheetPr>
  <dimension ref="B2:L17"/>
  <sheetViews>
    <sheetView workbookViewId="0">
      <selection activeCell="A14" sqref="A14:XFD15"/>
    </sheetView>
  </sheetViews>
  <sheetFormatPr defaultRowHeight="14.4" x14ac:dyDescent="0.3"/>
  <cols>
    <col min="2" max="2" width="27.33203125" bestFit="1" customWidth="1"/>
    <col min="3" max="3" width="12.6640625" customWidth="1"/>
    <col min="5" max="5" width="13.44140625" bestFit="1" customWidth="1"/>
    <col min="6" max="6" width="10.109375" bestFit="1" customWidth="1"/>
    <col min="8" max="8" width="12.6640625" customWidth="1"/>
    <col min="9" max="9" width="13.33203125" customWidth="1"/>
    <col min="10" max="10" width="13.44140625" bestFit="1" customWidth="1"/>
    <col min="11" max="11" width="10.109375" bestFit="1" customWidth="1"/>
    <col min="12" max="12" width="15.5546875" customWidth="1"/>
  </cols>
  <sheetData>
    <row r="2" spans="2:12" ht="45.75" customHeight="1" x14ac:dyDescent="0.3">
      <c r="B2" s="119" t="s">
        <v>32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2" ht="28.8" x14ac:dyDescent="0.3">
      <c r="B3" s="68" t="s">
        <v>8</v>
      </c>
      <c r="C3" s="135" t="s">
        <v>33</v>
      </c>
      <c r="D3" s="136"/>
      <c r="E3" s="135" t="s">
        <v>34</v>
      </c>
      <c r="F3" s="136"/>
      <c r="G3" s="135" t="s">
        <v>35</v>
      </c>
      <c r="H3" s="136"/>
      <c r="I3" s="135" t="s">
        <v>22</v>
      </c>
      <c r="J3" s="136"/>
      <c r="K3" s="70" t="s">
        <v>36</v>
      </c>
    </row>
    <row r="4" spans="2:12" x14ac:dyDescent="0.3">
      <c r="B4" s="71"/>
      <c r="C4" s="68" t="s">
        <v>37</v>
      </c>
      <c r="D4" s="68" t="s">
        <v>38</v>
      </c>
      <c r="E4" s="68" t="s">
        <v>37</v>
      </c>
      <c r="F4" s="68" t="s">
        <v>38</v>
      </c>
      <c r="G4" s="68" t="s">
        <v>37</v>
      </c>
      <c r="H4" s="68" t="s">
        <v>38</v>
      </c>
      <c r="I4" s="68" t="s">
        <v>37</v>
      </c>
      <c r="J4" s="68" t="s">
        <v>38</v>
      </c>
      <c r="K4" s="68"/>
    </row>
    <row r="5" spans="2:12" x14ac:dyDescent="0.3">
      <c r="B5" s="71" t="s">
        <v>10</v>
      </c>
      <c r="C5" s="71"/>
      <c r="D5" s="71"/>
      <c r="E5" s="71"/>
      <c r="F5" s="71"/>
      <c r="G5" s="71">
        <v>249</v>
      </c>
      <c r="H5" s="71">
        <v>181</v>
      </c>
      <c r="I5" s="71">
        <v>249</v>
      </c>
      <c r="J5" s="71">
        <f>H5</f>
        <v>181</v>
      </c>
      <c r="K5" s="93">
        <f>SUM(I5:J5)</f>
        <v>430</v>
      </c>
    </row>
    <row r="6" spans="2:12" x14ac:dyDescent="0.3">
      <c r="B6" s="71" t="s">
        <v>39</v>
      </c>
      <c r="C6" s="71"/>
      <c r="D6" s="71"/>
      <c r="E6" s="71"/>
      <c r="F6" s="71"/>
      <c r="G6" s="71">
        <v>362</v>
      </c>
      <c r="H6" s="71">
        <v>322</v>
      </c>
      <c r="I6" s="71">
        <v>362</v>
      </c>
      <c r="J6" s="71">
        <v>322</v>
      </c>
      <c r="K6" s="71">
        <f>SUM(I6:J6)</f>
        <v>684</v>
      </c>
      <c r="L6" s="92"/>
    </row>
    <row r="7" spans="2:12" x14ac:dyDescent="0.3">
      <c r="B7" s="71" t="s">
        <v>12</v>
      </c>
      <c r="C7" s="71">
        <v>147</v>
      </c>
      <c r="D7" s="71">
        <v>149</v>
      </c>
      <c r="E7" s="58">
        <v>3664</v>
      </c>
      <c r="F7" s="58">
        <v>5232</v>
      </c>
      <c r="G7" s="58">
        <v>3768</v>
      </c>
      <c r="H7" s="58">
        <v>6135</v>
      </c>
      <c r="I7" s="58">
        <v>7579</v>
      </c>
      <c r="J7" s="58">
        <v>11516</v>
      </c>
      <c r="K7" s="58">
        <f t="shared" ref="K7:K11" si="0">SUM(I7:J7)</f>
        <v>19095</v>
      </c>
      <c r="L7" s="51"/>
    </row>
    <row r="8" spans="2:12" x14ac:dyDescent="0.3">
      <c r="B8" s="71" t="s">
        <v>13</v>
      </c>
      <c r="C8" s="71">
        <v>221</v>
      </c>
      <c r="D8" s="71">
        <v>196</v>
      </c>
      <c r="E8" s="58">
        <v>1022</v>
      </c>
      <c r="F8" s="58">
        <v>1664</v>
      </c>
      <c r="G8" s="71">
        <v>125</v>
      </c>
      <c r="H8" s="71">
        <v>154</v>
      </c>
      <c r="I8" s="58">
        <v>1368</v>
      </c>
      <c r="J8" s="58">
        <v>2014</v>
      </c>
      <c r="K8" s="58">
        <f t="shared" si="0"/>
        <v>3382</v>
      </c>
      <c r="L8" s="51"/>
    </row>
    <row r="9" spans="2:12" x14ac:dyDescent="0.3">
      <c r="B9" s="71" t="s">
        <v>40</v>
      </c>
      <c r="C9" s="71">
        <v>224</v>
      </c>
      <c r="D9" s="71">
        <v>98</v>
      </c>
      <c r="E9" s="71">
        <v>218</v>
      </c>
      <c r="F9" s="71">
        <v>143</v>
      </c>
      <c r="G9" s="71">
        <v>21</v>
      </c>
      <c r="H9" s="71">
        <v>8</v>
      </c>
      <c r="I9" s="71">
        <v>463</v>
      </c>
      <c r="J9" s="71">
        <v>249</v>
      </c>
      <c r="K9" s="58">
        <f t="shared" si="0"/>
        <v>712</v>
      </c>
      <c r="L9" s="51"/>
    </row>
    <row r="10" spans="2:12" x14ac:dyDescent="0.3">
      <c r="B10" s="71" t="s">
        <v>15</v>
      </c>
      <c r="C10" s="71"/>
      <c r="D10" s="71"/>
      <c r="E10" s="71"/>
      <c r="F10" s="71"/>
      <c r="G10" s="71">
        <v>9</v>
      </c>
      <c r="H10" s="71">
        <v>13</v>
      </c>
      <c r="I10" s="71">
        <v>9</v>
      </c>
      <c r="J10" s="71">
        <v>13</v>
      </c>
      <c r="K10" s="58">
        <f t="shared" si="0"/>
        <v>22</v>
      </c>
      <c r="L10" s="51"/>
    </row>
    <row r="11" spans="2:12" x14ac:dyDescent="0.3">
      <c r="B11" s="57" t="s">
        <v>16</v>
      </c>
      <c r="C11" s="57">
        <f>SUM(C7:C10)</f>
        <v>592</v>
      </c>
      <c r="D11" s="57">
        <f>SUM(D7:D10)</f>
        <v>443</v>
      </c>
      <c r="E11" s="60">
        <f t="shared" ref="E11:J11" si="1">SUM(E5:E10)</f>
        <v>4904</v>
      </c>
      <c r="F11" s="60">
        <f t="shared" si="1"/>
        <v>7039</v>
      </c>
      <c r="G11" s="60">
        <f t="shared" si="1"/>
        <v>4534</v>
      </c>
      <c r="H11" s="60">
        <f t="shared" si="1"/>
        <v>6813</v>
      </c>
      <c r="I11" s="60">
        <f t="shared" si="1"/>
        <v>10030</v>
      </c>
      <c r="J11" s="60">
        <f t="shared" si="1"/>
        <v>14295</v>
      </c>
      <c r="K11" s="60">
        <f t="shared" si="0"/>
        <v>24325</v>
      </c>
      <c r="L11" s="51"/>
    </row>
    <row r="12" spans="2:12" x14ac:dyDescent="0.3">
      <c r="B12" s="5" t="s">
        <v>298</v>
      </c>
    </row>
    <row r="17" spans="8:12" x14ac:dyDescent="0.3">
      <c r="H17" s="51"/>
      <c r="L17" s="51"/>
    </row>
  </sheetData>
  <mergeCells count="5">
    <mergeCell ref="B2:K2"/>
    <mergeCell ref="C3:D3"/>
    <mergeCell ref="E3:F3"/>
    <mergeCell ref="G3:H3"/>
    <mergeCell ref="I3:J3"/>
  </mergeCells>
  <pageMargins left="0.7" right="0.7" top="0.75" bottom="0.75" header="0.3" footer="0.3"/>
  <pageSetup paperSize="9" scale="99" fitToHeight="0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1CC9-4B92-464C-912E-FC7EBC9DB9FD}">
  <dimension ref="B2:F11"/>
  <sheetViews>
    <sheetView zoomScaleNormal="100" workbookViewId="0">
      <selection activeCell="E14" sqref="E14"/>
    </sheetView>
  </sheetViews>
  <sheetFormatPr defaultRowHeight="14.4" x14ac:dyDescent="0.3"/>
  <cols>
    <col min="2" max="2" width="25.33203125" bestFit="1" customWidth="1"/>
    <col min="3" max="3" width="15.6640625" customWidth="1"/>
    <col min="4" max="4" width="13.5546875" customWidth="1"/>
    <col min="5" max="5" width="16.44140625" customWidth="1"/>
    <col min="6" max="6" width="16.33203125" customWidth="1"/>
  </cols>
  <sheetData>
    <row r="2" spans="2:6" ht="34.5" customHeight="1" x14ac:dyDescent="0.3">
      <c r="B2" s="137" t="s">
        <v>41</v>
      </c>
      <c r="C2" s="138"/>
      <c r="D2" s="138"/>
      <c r="E2" s="138"/>
      <c r="F2" s="139"/>
    </row>
    <row r="3" spans="2:6" x14ac:dyDescent="0.3">
      <c r="B3" s="64" t="s">
        <v>42</v>
      </c>
      <c r="C3" s="64" t="s">
        <v>20</v>
      </c>
      <c r="D3" s="64" t="s">
        <v>21</v>
      </c>
      <c r="E3" s="64" t="s">
        <v>43</v>
      </c>
      <c r="F3" s="64" t="s">
        <v>44</v>
      </c>
    </row>
    <row r="4" spans="2:6" x14ac:dyDescent="0.3">
      <c r="B4" s="66" t="s">
        <v>45</v>
      </c>
      <c r="C4" s="58">
        <v>2059</v>
      </c>
      <c r="D4" s="58">
        <v>1622</v>
      </c>
      <c r="E4" s="58">
        <v>3681</v>
      </c>
      <c r="F4" s="59" t="s">
        <v>46</v>
      </c>
    </row>
    <row r="5" spans="2:6" x14ac:dyDescent="0.3">
      <c r="B5" s="66" t="s">
        <v>47</v>
      </c>
      <c r="C5" s="58">
        <v>1379</v>
      </c>
      <c r="D5" s="58">
        <v>1048</v>
      </c>
      <c r="E5" s="58">
        <v>2427</v>
      </c>
      <c r="F5" s="59" t="s">
        <v>48</v>
      </c>
    </row>
    <row r="6" spans="2:6" x14ac:dyDescent="0.3">
      <c r="B6" s="66" t="s">
        <v>49</v>
      </c>
      <c r="C6" s="58">
        <v>4205</v>
      </c>
      <c r="D6" s="58">
        <v>2446</v>
      </c>
      <c r="E6" s="58">
        <v>6651</v>
      </c>
      <c r="F6" s="59" t="s">
        <v>50</v>
      </c>
    </row>
    <row r="7" spans="2:6" x14ac:dyDescent="0.3">
      <c r="B7" s="66" t="s">
        <v>51</v>
      </c>
      <c r="C7" s="58">
        <v>5575</v>
      </c>
      <c r="D7" s="58">
        <v>3880</v>
      </c>
      <c r="E7" s="58">
        <v>9455</v>
      </c>
      <c r="F7" s="59" t="s">
        <v>52</v>
      </c>
    </row>
    <row r="8" spans="2:6" x14ac:dyDescent="0.3">
      <c r="B8" s="66" t="s">
        <v>53</v>
      </c>
      <c r="C8" s="56">
        <v>1077</v>
      </c>
      <c r="D8" s="56">
        <v>1034</v>
      </c>
      <c r="E8" s="58">
        <v>2111</v>
      </c>
      <c r="F8" s="59" t="s">
        <v>54</v>
      </c>
    </row>
    <row r="9" spans="2:6" x14ac:dyDescent="0.3">
      <c r="B9" s="57" t="s">
        <v>31</v>
      </c>
      <c r="C9" s="60">
        <f>SUM(C4:C8)</f>
        <v>14295</v>
      </c>
      <c r="D9" s="60">
        <f>SUM(D4:D8)</f>
        <v>10030</v>
      </c>
      <c r="E9" s="60">
        <f>SUM(E4:E8)</f>
        <v>24325</v>
      </c>
      <c r="F9" s="60">
        <f>F4+F5+F6+F7+F8</f>
        <v>100</v>
      </c>
    </row>
    <row r="10" spans="2:6" x14ac:dyDescent="0.3">
      <c r="B10" s="5" t="s">
        <v>298</v>
      </c>
    </row>
    <row r="11" spans="2:6" x14ac:dyDescent="0.3">
      <c r="D11" s="52"/>
    </row>
  </sheetData>
  <mergeCells count="1">
    <mergeCell ref="B2:F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3630-090D-493E-A181-C80651ECA373}">
  <dimension ref="B2:C22"/>
  <sheetViews>
    <sheetView workbookViewId="0">
      <selection activeCell="A25" sqref="A25:XFD26"/>
    </sheetView>
  </sheetViews>
  <sheetFormatPr defaultRowHeight="14.4" x14ac:dyDescent="0.3"/>
  <cols>
    <col min="2" max="2" width="78.6640625" bestFit="1" customWidth="1"/>
    <col min="3" max="3" width="23.33203125" customWidth="1"/>
  </cols>
  <sheetData>
    <row r="2" spans="2:3" ht="27" customHeight="1" x14ac:dyDescent="0.3">
      <c r="B2" s="119" t="s">
        <v>55</v>
      </c>
      <c r="C2" s="119"/>
    </row>
    <row r="3" spans="2:3" x14ac:dyDescent="0.3">
      <c r="B3" s="71" t="s">
        <v>56</v>
      </c>
      <c r="C3" s="78">
        <v>1</v>
      </c>
    </row>
    <row r="4" spans="2:3" x14ac:dyDescent="0.3">
      <c r="B4" s="71" t="s">
        <v>57</v>
      </c>
      <c r="C4" s="65">
        <v>651</v>
      </c>
    </row>
    <row r="5" spans="2:3" x14ac:dyDescent="0.3">
      <c r="B5" s="71" t="s">
        <v>58</v>
      </c>
      <c r="C5" s="83">
        <v>28033962</v>
      </c>
    </row>
    <row r="6" spans="2:3" x14ac:dyDescent="0.3">
      <c r="B6" s="71" t="s">
        <v>59</v>
      </c>
      <c r="C6" s="83">
        <v>869015041</v>
      </c>
    </row>
    <row r="7" spans="2:3" x14ac:dyDescent="0.3">
      <c r="B7" s="71" t="s">
        <v>60</v>
      </c>
      <c r="C7" s="83">
        <v>2380863</v>
      </c>
    </row>
    <row r="8" spans="2:3" x14ac:dyDescent="0.3">
      <c r="B8" s="71" t="s">
        <v>61</v>
      </c>
      <c r="C8" s="83">
        <v>29087701</v>
      </c>
    </row>
    <row r="9" spans="2:3" x14ac:dyDescent="0.3">
      <c r="B9" s="71" t="s">
        <v>62</v>
      </c>
      <c r="C9" s="83">
        <v>6315215571</v>
      </c>
    </row>
    <row r="10" spans="2:3" x14ac:dyDescent="0.3">
      <c r="B10" s="71" t="s">
        <v>63</v>
      </c>
      <c r="C10" s="83">
        <v>17301960</v>
      </c>
    </row>
    <row r="11" spans="2:3" s="61" customFormat="1" x14ac:dyDescent="0.3">
      <c r="B11" s="71" t="s">
        <v>231</v>
      </c>
      <c r="C11" s="83">
        <v>196863462</v>
      </c>
    </row>
    <row r="12" spans="2:3" s="61" customFormat="1" x14ac:dyDescent="0.3">
      <c r="B12" s="71" t="s">
        <v>232</v>
      </c>
      <c r="C12" s="83">
        <v>539352</v>
      </c>
    </row>
    <row r="13" spans="2:3" s="61" customFormat="1" x14ac:dyDescent="0.3">
      <c r="B13" s="71" t="s">
        <v>233</v>
      </c>
      <c r="C13" s="83">
        <v>90394697</v>
      </c>
    </row>
    <row r="14" spans="2:3" s="61" customFormat="1" x14ac:dyDescent="0.3">
      <c r="B14" s="71" t="s">
        <v>234</v>
      </c>
      <c r="C14" s="63">
        <v>247657</v>
      </c>
    </row>
    <row r="15" spans="2:3" s="61" customFormat="1" x14ac:dyDescent="0.3">
      <c r="B15" s="71" t="s">
        <v>235</v>
      </c>
      <c r="C15" s="63">
        <v>161210101</v>
      </c>
    </row>
    <row r="16" spans="2:3" s="61" customFormat="1" x14ac:dyDescent="0.3">
      <c r="B16" s="71" t="s">
        <v>236</v>
      </c>
      <c r="C16" s="63">
        <v>441672</v>
      </c>
    </row>
    <row r="17" spans="2:3" s="61" customFormat="1" x14ac:dyDescent="0.3">
      <c r="B17" s="71" t="s">
        <v>237</v>
      </c>
      <c r="C17" s="63">
        <v>3761822</v>
      </c>
    </row>
    <row r="18" spans="2:3" s="61" customFormat="1" x14ac:dyDescent="0.3">
      <c r="B18" s="71" t="s">
        <v>238</v>
      </c>
      <c r="C18" s="63">
        <v>10306</v>
      </c>
    </row>
    <row r="19" spans="2:3" s="61" customFormat="1" x14ac:dyDescent="0.3">
      <c r="B19" s="71" t="s">
        <v>253</v>
      </c>
      <c r="C19" s="63">
        <v>3000225</v>
      </c>
    </row>
    <row r="20" spans="2:3" s="61" customFormat="1" x14ac:dyDescent="0.3">
      <c r="B20" s="71" t="s">
        <v>239</v>
      </c>
      <c r="C20" s="63">
        <v>8220</v>
      </c>
    </row>
    <row r="21" spans="2:3" x14ac:dyDescent="0.3">
      <c r="B21" s="50" t="s">
        <v>74</v>
      </c>
    </row>
    <row r="22" spans="2:3" x14ac:dyDescent="0.3">
      <c r="B22" s="50" t="s">
        <v>265</v>
      </c>
    </row>
  </sheetData>
  <mergeCells count="1">
    <mergeCell ref="B2:C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5D3C-456B-4FEE-852E-7B5260BFB652}">
  <dimension ref="B2:F15"/>
  <sheetViews>
    <sheetView workbookViewId="0">
      <selection activeCell="A17" sqref="A17:XFD18"/>
    </sheetView>
  </sheetViews>
  <sheetFormatPr defaultRowHeight="14.4" x14ac:dyDescent="0.3"/>
  <cols>
    <col min="2" max="2" width="37.5546875" bestFit="1" customWidth="1"/>
    <col min="3" max="4" width="14.33203125" bestFit="1" customWidth="1"/>
    <col min="5" max="5" width="14.44140625" customWidth="1"/>
    <col min="6" max="6" width="11.33203125" customWidth="1"/>
  </cols>
  <sheetData>
    <row r="2" spans="2:6" ht="31.5" customHeight="1" x14ac:dyDescent="0.3">
      <c r="B2" s="140" t="s">
        <v>64</v>
      </c>
      <c r="C2" s="140"/>
      <c r="D2" s="140"/>
      <c r="E2" s="140"/>
      <c r="F2" s="140"/>
    </row>
    <row r="3" spans="2:6" ht="28.8" x14ac:dyDescent="0.3">
      <c r="B3" s="14" t="s">
        <v>65</v>
      </c>
      <c r="C3" s="14">
        <v>2019</v>
      </c>
      <c r="D3" s="14">
        <v>2020</v>
      </c>
      <c r="E3" s="14">
        <v>2021</v>
      </c>
      <c r="F3" s="19" t="s">
        <v>66</v>
      </c>
    </row>
    <row r="4" spans="2:6" x14ac:dyDescent="0.3">
      <c r="B4" s="6" t="s">
        <v>309</v>
      </c>
      <c r="C4" s="7">
        <v>555577508</v>
      </c>
      <c r="D4" s="7">
        <v>815392201</v>
      </c>
      <c r="E4" s="7">
        <v>869015041</v>
      </c>
      <c r="F4" s="21">
        <v>7.0000000000000007E-2</v>
      </c>
    </row>
    <row r="5" spans="2:6" x14ac:dyDescent="0.3">
      <c r="B5" s="6" t="s">
        <v>67</v>
      </c>
      <c r="C5" s="7">
        <v>1522130</v>
      </c>
      <c r="D5" s="7">
        <v>2233951</v>
      </c>
      <c r="E5" s="7">
        <v>2380863</v>
      </c>
      <c r="F5" s="21">
        <v>7.0000000000000007E-2</v>
      </c>
    </row>
    <row r="6" spans="2:6" x14ac:dyDescent="0.3">
      <c r="B6" s="6" t="s">
        <v>68</v>
      </c>
      <c r="C6" s="7">
        <v>2902393</v>
      </c>
      <c r="D6" s="7">
        <v>8289710</v>
      </c>
      <c r="E6" s="7">
        <v>4219092</v>
      </c>
      <c r="F6" s="21">
        <v>-0.49</v>
      </c>
    </row>
    <row r="7" spans="2:6" x14ac:dyDescent="0.3">
      <c r="B7" s="6" t="s">
        <v>69</v>
      </c>
      <c r="C7" s="7">
        <v>4821248786</v>
      </c>
      <c r="D7" s="7">
        <v>5914973405</v>
      </c>
      <c r="E7" s="7">
        <v>6315215571</v>
      </c>
      <c r="F7" s="21">
        <v>7.0000000000000007E-2</v>
      </c>
    </row>
    <row r="8" spans="2:6" x14ac:dyDescent="0.3">
      <c r="B8" s="6" t="s">
        <v>70</v>
      </c>
      <c r="C8" s="7">
        <v>13208901</v>
      </c>
      <c r="D8" s="7">
        <v>16205407</v>
      </c>
      <c r="E8" s="7">
        <v>17301960</v>
      </c>
      <c r="F8" s="21">
        <v>7.0000000000000007E-2</v>
      </c>
    </row>
    <row r="9" spans="2:6" x14ac:dyDescent="0.3">
      <c r="B9" s="6" t="s">
        <v>71</v>
      </c>
      <c r="C9" s="7">
        <v>27002826</v>
      </c>
      <c r="D9" s="7">
        <v>60134759</v>
      </c>
      <c r="E9" s="7">
        <v>31238106</v>
      </c>
      <c r="F9" s="21">
        <v>-0.48</v>
      </c>
    </row>
    <row r="10" spans="2:6" x14ac:dyDescent="0.3">
      <c r="B10" s="6" t="s">
        <v>72</v>
      </c>
      <c r="C10" s="7">
        <v>24773396</v>
      </c>
      <c r="D10" s="7">
        <v>27590160</v>
      </c>
      <c r="E10" s="7">
        <v>29087701</v>
      </c>
      <c r="F10" s="21">
        <v>0.05</v>
      </c>
    </row>
    <row r="11" spans="2:6" x14ac:dyDescent="0.3">
      <c r="B11" s="6" t="s">
        <v>73</v>
      </c>
      <c r="C11" s="7">
        <v>19874658</v>
      </c>
      <c r="D11" s="7">
        <v>20350000</v>
      </c>
      <c r="E11" s="7">
        <v>22650000</v>
      </c>
      <c r="F11" s="21">
        <v>0.11</v>
      </c>
    </row>
    <row r="12" spans="2:6" x14ac:dyDescent="0.3">
      <c r="B12" s="6" t="s">
        <v>290</v>
      </c>
      <c r="C12" s="6">
        <v>758</v>
      </c>
      <c r="D12" s="6">
        <v>760</v>
      </c>
      <c r="E12" s="7">
        <v>597</v>
      </c>
      <c r="F12" s="21">
        <v>-0.21</v>
      </c>
    </row>
    <row r="13" spans="2:6" x14ac:dyDescent="0.3">
      <c r="B13" s="6" t="s">
        <v>291</v>
      </c>
      <c r="C13" s="6">
        <v>749</v>
      </c>
      <c r="D13" s="6">
        <v>751</v>
      </c>
      <c r="E13" s="7">
        <v>582</v>
      </c>
      <c r="F13" s="21">
        <v>-0.23</v>
      </c>
    </row>
    <row r="14" spans="2:6" x14ac:dyDescent="0.3">
      <c r="B14" s="5" t="s">
        <v>74</v>
      </c>
      <c r="C14" s="4"/>
      <c r="D14" s="4"/>
      <c r="E14" s="4"/>
      <c r="F14" s="4"/>
    </row>
    <row r="15" spans="2:6" x14ac:dyDescent="0.3">
      <c r="B15" s="114" t="s">
        <v>310</v>
      </c>
    </row>
  </sheetData>
  <mergeCells count="1">
    <mergeCell ref="B2:F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C267-D7F3-4518-BD25-C48466E4E15A}">
  <dimension ref="B2:G12"/>
  <sheetViews>
    <sheetView workbookViewId="0">
      <selection activeCell="A10" sqref="A10:XFD12"/>
    </sheetView>
  </sheetViews>
  <sheetFormatPr defaultRowHeight="14.4" x14ac:dyDescent="0.3"/>
  <cols>
    <col min="2" max="2" width="16.6640625" bestFit="1" customWidth="1"/>
    <col min="3" max="3" width="16.33203125" bestFit="1" customWidth="1"/>
    <col min="6" max="6" width="11.5546875" bestFit="1" customWidth="1"/>
    <col min="7" max="7" width="12" bestFit="1" customWidth="1"/>
  </cols>
  <sheetData>
    <row r="2" spans="2:7" ht="26.25" customHeight="1" x14ac:dyDescent="0.3">
      <c r="B2" s="119" t="s">
        <v>293</v>
      </c>
      <c r="C2" s="119"/>
      <c r="D2" s="119"/>
      <c r="E2" s="119"/>
      <c r="F2" s="119"/>
      <c r="G2" s="119"/>
    </row>
    <row r="3" spans="2:7" x14ac:dyDescent="0.3">
      <c r="B3" s="54"/>
      <c r="C3" s="62" t="s">
        <v>75</v>
      </c>
      <c r="D3" s="144" t="s">
        <v>76</v>
      </c>
      <c r="E3" s="144"/>
      <c r="F3" s="144" t="s">
        <v>77</v>
      </c>
      <c r="G3" s="144"/>
    </row>
    <row r="4" spans="2:7" x14ac:dyDescent="0.3">
      <c r="B4" s="54" t="s">
        <v>78</v>
      </c>
      <c r="C4" s="58">
        <v>328388674</v>
      </c>
      <c r="D4" s="143">
        <v>899695</v>
      </c>
      <c r="E4" s="143"/>
      <c r="F4" s="143">
        <v>3629084</v>
      </c>
      <c r="G4" s="143"/>
    </row>
    <row r="5" spans="2:7" x14ac:dyDescent="0.3">
      <c r="B5" s="54" t="s">
        <v>79</v>
      </c>
      <c r="C5" s="58">
        <v>150787730</v>
      </c>
      <c r="D5" s="143">
        <v>413117</v>
      </c>
      <c r="E5" s="143"/>
      <c r="F5" s="143">
        <v>1342854</v>
      </c>
      <c r="G5" s="143"/>
    </row>
    <row r="6" spans="2:7" x14ac:dyDescent="0.3">
      <c r="B6" s="5" t="s">
        <v>74</v>
      </c>
      <c r="C6" s="4"/>
      <c r="D6" s="4"/>
      <c r="E6" s="4"/>
      <c r="F6" s="4"/>
      <c r="G6" s="4"/>
    </row>
    <row r="7" spans="2:7" ht="36.75" customHeight="1" x14ac:dyDescent="0.3">
      <c r="B7" s="141" t="s">
        <v>292</v>
      </c>
      <c r="C7" s="142"/>
      <c r="D7" s="142"/>
      <c r="E7" s="142"/>
      <c r="F7" s="142"/>
      <c r="G7" s="142"/>
    </row>
    <row r="8" spans="2:7" s="113" customFormat="1" x14ac:dyDescent="0.3">
      <c r="B8" s="5"/>
    </row>
    <row r="9" spans="2:7" s="113" customFormat="1" x14ac:dyDescent="0.3">
      <c r="B9" s="5"/>
    </row>
    <row r="10" spans="2:7" x14ac:dyDescent="0.3">
      <c r="F10" s="46"/>
      <c r="G10" s="89"/>
    </row>
    <row r="12" spans="2:7" x14ac:dyDescent="0.3">
      <c r="F12" s="46"/>
    </row>
  </sheetData>
  <mergeCells count="8">
    <mergeCell ref="B7:G7"/>
    <mergeCell ref="D5:E5"/>
    <mergeCell ref="F5:G5"/>
    <mergeCell ref="B2:G2"/>
    <mergeCell ref="D3:E3"/>
    <mergeCell ref="F3:G3"/>
    <mergeCell ref="D4:E4"/>
    <mergeCell ref="F4:G4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9F50-B3A0-4A60-8AF6-70AA29627F7D}">
  <dimension ref="B2:C11"/>
  <sheetViews>
    <sheetView workbookViewId="0">
      <selection activeCell="C17" sqref="C17"/>
    </sheetView>
  </sheetViews>
  <sheetFormatPr defaultRowHeight="14.4" x14ac:dyDescent="0.3"/>
  <cols>
    <col min="2" max="2" width="30.44140625" customWidth="1"/>
    <col min="3" max="3" width="42.6640625" customWidth="1"/>
  </cols>
  <sheetData>
    <row r="2" spans="2:3" ht="35.25" customHeight="1" x14ac:dyDescent="0.3">
      <c r="B2" s="119" t="s">
        <v>80</v>
      </c>
      <c r="C2" s="119"/>
    </row>
    <row r="3" spans="2:3" x14ac:dyDescent="0.3">
      <c r="B3" s="71" t="s">
        <v>81</v>
      </c>
      <c r="C3" s="58">
        <v>16964994</v>
      </c>
    </row>
    <row r="4" spans="2:3" x14ac:dyDescent="0.3">
      <c r="B4" s="71" t="s">
        <v>82</v>
      </c>
      <c r="C4" s="58">
        <v>149478</v>
      </c>
    </row>
    <row r="5" spans="2:3" x14ac:dyDescent="0.3">
      <c r="B5" s="71" t="s">
        <v>83</v>
      </c>
      <c r="C5" s="58">
        <v>64208</v>
      </c>
    </row>
    <row r="6" spans="2:3" x14ac:dyDescent="0.3">
      <c r="B6" s="71" t="s">
        <v>84</v>
      </c>
      <c r="C6" s="58">
        <v>22842</v>
      </c>
    </row>
    <row r="7" spans="2:3" x14ac:dyDescent="0.3">
      <c r="B7" s="71" t="s">
        <v>85</v>
      </c>
      <c r="C7" s="58">
        <v>12212</v>
      </c>
    </row>
    <row r="8" spans="2:3" x14ac:dyDescent="0.3">
      <c r="B8" s="71" t="s">
        <v>86</v>
      </c>
      <c r="C8" s="58">
        <v>17188</v>
      </c>
    </row>
    <row r="9" spans="2:3" x14ac:dyDescent="0.3">
      <c r="B9" s="71" t="s">
        <v>87</v>
      </c>
      <c r="C9" s="58">
        <v>74267</v>
      </c>
    </row>
    <row r="10" spans="2:3" x14ac:dyDescent="0.3">
      <c r="B10" s="71" t="s">
        <v>240</v>
      </c>
      <c r="C10" s="58">
        <v>50192</v>
      </c>
    </row>
    <row r="11" spans="2:3" x14ac:dyDescent="0.3">
      <c r="B11" s="18" t="s">
        <v>74</v>
      </c>
      <c r="C11" s="4"/>
    </row>
  </sheetData>
  <mergeCells count="1">
    <mergeCell ref="B2:C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E86A312D236D4CA0EB330A8FD1B033" ma:contentTypeVersion="0" ma:contentTypeDescription="Creare un nuovo documento." ma:contentTypeScope="" ma:versionID="4e17e8b0cb5d695d4813986cd18d8ef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6f1ddf26d4eb271b3bb29f04aebe2a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internalName="PublishingStartDate">
      <xsd:simpleType>
        <xsd:restriction base="dms:Unknown"/>
      </xsd:simpleType>
    </xsd:element>
    <xsd:element name="PublishingExpirationDate" ma:index="9" nillable="true" ma:displayName="Data fine pianificazion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6BBB02-9DFA-4A89-9B1E-80DE5C001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A1CAEE-0B43-4CF0-ADE0-C076946724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773D19-5FA6-4A8C-B663-D35A23C9DE9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26</vt:i4>
      </vt:variant>
      <vt:variant>
        <vt:lpstr>Intervalli denominati</vt:lpstr>
      </vt:variant>
      <vt:variant>
        <vt:i4>26</vt:i4>
      </vt:variant>
    </vt:vector>
  </HeadingPairs>
  <TitlesOfParts>
    <vt:vector size="52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1.16a</vt:lpstr>
      <vt:lpstr>1.16b</vt:lpstr>
      <vt:lpstr>1.16c</vt:lpstr>
      <vt:lpstr>1.16d</vt:lpstr>
      <vt:lpstr>1.16e</vt:lpstr>
      <vt:lpstr>1.16f</vt:lpstr>
      <vt:lpstr>1.17a</vt:lpstr>
      <vt:lpstr>1.17b</vt:lpstr>
      <vt:lpstr>1.18</vt:lpstr>
      <vt:lpstr>1.19</vt:lpstr>
      <vt:lpstr>1.20</vt:lpstr>
      <vt:lpstr>'1.15'!_Hlk103686516</vt:lpstr>
      <vt:lpstr>'1.8'!_Hlk105494305</vt:lpstr>
      <vt:lpstr>'1.1'!Area_stampa</vt:lpstr>
      <vt:lpstr>'1.10'!Area_stampa</vt:lpstr>
      <vt:lpstr>'1.11'!Area_stampa</vt:lpstr>
      <vt:lpstr>'1.12'!Area_stampa</vt:lpstr>
      <vt:lpstr>'1.13'!Area_stampa</vt:lpstr>
      <vt:lpstr>'1.15'!Area_stampa</vt:lpstr>
      <vt:lpstr>'1.16b'!Area_stampa</vt:lpstr>
      <vt:lpstr>'1.16c'!Area_stampa</vt:lpstr>
      <vt:lpstr>'1.16d'!Area_stampa</vt:lpstr>
      <vt:lpstr>'1.16e'!Area_stampa</vt:lpstr>
      <vt:lpstr>'1.16f'!Area_stampa</vt:lpstr>
      <vt:lpstr>'1.17a'!Area_stampa</vt:lpstr>
      <vt:lpstr>'1.17b'!Area_stampa</vt:lpstr>
      <vt:lpstr>'1.18'!Area_stampa</vt:lpstr>
      <vt:lpstr>'1.19'!Area_stampa</vt:lpstr>
      <vt:lpstr>'1.2'!Area_stampa</vt:lpstr>
      <vt:lpstr>'1.20'!Area_stampa</vt:lpstr>
      <vt:lpstr>'1.3'!Area_stampa</vt:lpstr>
      <vt:lpstr>'1.4'!Area_stampa</vt:lpstr>
      <vt:lpstr>'1.5'!Area_stampa</vt:lpstr>
      <vt:lpstr>'1.6'!Area_stampa</vt:lpstr>
      <vt:lpstr>'1.7'!Area_stampa</vt:lpstr>
      <vt:lpstr>'1.8'!Area_stampa</vt:lpstr>
      <vt:lpstr>'1.9'!Area_stampa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MATTEI LOREDANA</dc:creator>
  <cp:lastModifiedBy>Marco Maccarelli</cp:lastModifiedBy>
  <cp:lastPrinted>2022-06-23T07:43:11Z</cp:lastPrinted>
  <dcterms:created xsi:type="dcterms:W3CDTF">2022-05-13T06:42:44Z</dcterms:created>
  <dcterms:modified xsi:type="dcterms:W3CDTF">2022-07-12T14:11:43Z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0x010100D9E86A312D236D4CA0EB330A8FD1B033</vt:lpwstr>
  </property>
</Properties>
</file>