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Marco\Desktop\"/>
    </mc:Choice>
  </mc:AlternateContent>
  <xr:revisionPtr revIDLastSave="0" documentId="8_{BFBE218D-BAEA-49F4-A5F5-442C5B164789}" xr6:coauthVersionLast="47" xr6:coauthVersionMax="47" xr10:uidLastSave="{00000000-0000-0000-0000-000000000000}"/>
  <bookViews>
    <workbookView xWindow="-108" yWindow="-108" windowWidth="23256" windowHeight="12456" activeTab="12" xr2:uid="{0EE30F40-C5A3-4EA8-ACB8-55BD9A249EAA}"/>
  </bookViews>
  <sheets>
    <sheet name="6.1a" sheetId="92" r:id="rId1"/>
    <sheet name="6.1b" sheetId="93" r:id="rId2"/>
    <sheet name="6.2" sheetId="94" r:id="rId3"/>
    <sheet name="6.3a" sheetId="95" r:id="rId4"/>
    <sheet name="6.3b" sheetId="96" r:id="rId5"/>
    <sheet name="6.3c" sheetId="97" r:id="rId6"/>
    <sheet name="6.4" sheetId="98" r:id="rId7"/>
    <sheet name="6.5" sheetId="99" r:id="rId8"/>
    <sheet name="6.6a" sheetId="100" r:id="rId9"/>
    <sheet name="6.6b" sheetId="101" r:id="rId10"/>
    <sheet name="6.7" sheetId="102" r:id="rId11"/>
    <sheet name="6.8" sheetId="103" r:id="rId12"/>
    <sheet name="6.9" sheetId="104" r:id="rId13"/>
  </sheets>
  <definedNames>
    <definedName name="_xlnm.Print_Area" localSheetId="0">'6.1a'!$B$2:$I$36</definedName>
    <definedName name="_xlnm.Print_Area" localSheetId="1">'6.1b'!$B$1:$L$32</definedName>
    <definedName name="_xlnm.Print_Area" localSheetId="2">'6.2'!$B$2:$L$11</definedName>
    <definedName name="_xlnm.Print_Area" localSheetId="3">'6.3a'!$B$4:$I$25</definedName>
    <definedName name="_xlnm.Print_Area" localSheetId="4">'6.3b'!$B$3:$I$25</definedName>
    <definedName name="_xlnm.Print_Area" localSheetId="5">'6.3c'!$B$4:$I$27</definedName>
    <definedName name="_xlnm.Print_Area" localSheetId="6">'6.4'!$B$4:$K$33</definedName>
    <definedName name="_xlnm.Print_Area" localSheetId="7">'6.5'!$B$4:$K$30</definedName>
    <definedName name="_xlnm.Print_Area" localSheetId="8">'6.6a'!$B$3:$G$86</definedName>
    <definedName name="_xlnm.Print_Area" localSheetId="9">'6.6b'!$B$5:$G$61</definedName>
    <definedName name="_xlnm.Print_Area" localSheetId="10">'6.7'!$B$5:$L$24</definedName>
    <definedName name="_xlnm.Print_Area" localSheetId="11">'6.8'!$B$2:$L$13</definedName>
    <definedName name="_xlnm.Print_Area" localSheetId="12">'6.9'!$B$4:$M$39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02" l="1"/>
  <c r="J11" i="102" s="1"/>
  <c r="I12" i="102"/>
  <c r="J12" i="102" s="1"/>
  <c r="I13" i="102"/>
  <c r="J13" i="102" s="1"/>
  <c r="I14" i="102"/>
  <c r="I15" i="102"/>
  <c r="I16" i="102"/>
  <c r="J16" i="102" s="1"/>
  <c r="I17" i="102"/>
  <c r="I18" i="102"/>
  <c r="J18" i="102" s="1"/>
  <c r="I19" i="102"/>
  <c r="J19" i="102" s="1"/>
  <c r="I20" i="102"/>
  <c r="J20" i="102" s="1"/>
  <c r="I21" i="102"/>
  <c r="J21" i="102" s="1"/>
  <c r="K21" i="102"/>
  <c r="L21" i="102" s="1"/>
  <c r="G21" i="102"/>
  <c r="H21" i="102" s="1"/>
  <c r="K20" i="102"/>
  <c r="L20" i="102" s="1"/>
  <c r="G20" i="102"/>
  <c r="H20" i="102" s="1"/>
  <c r="K19" i="102"/>
  <c r="L19" i="102" s="1"/>
  <c r="G19" i="102"/>
  <c r="H19" i="102" s="1"/>
  <c r="K18" i="102"/>
  <c r="L18" i="102" s="1"/>
  <c r="G18" i="102"/>
  <c r="H18" i="102" s="1"/>
  <c r="K17" i="102"/>
  <c r="L17" i="102" s="1"/>
  <c r="J17" i="102"/>
  <c r="G17" i="102"/>
  <c r="H17" i="102" s="1"/>
  <c r="K16" i="102"/>
  <c r="L16" i="102" s="1"/>
  <c r="G16" i="102"/>
  <c r="H16" i="102" s="1"/>
  <c r="K15" i="102"/>
  <c r="L15" i="102" s="1"/>
  <c r="J15" i="102"/>
  <c r="G15" i="102"/>
  <c r="H15" i="102" s="1"/>
  <c r="K14" i="102"/>
  <c r="L14" i="102" s="1"/>
  <c r="J14" i="102"/>
  <c r="G14" i="102"/>
  <c r="H14" i="102" s="1"/>
  <c r="K13" i="102"/>
  <c r="L13" i="102" s="1"/>
  <c r="G13" i="102"/>
  <c r="H13" i="102" s="1"/>
  <c r="K12" i="102"/>
  <c r="L12" i="102" s="1"/>
  <c r="G12" i="102"/>
  <c r="H12" i="102" s="1"/>
  <c r="K11" i="102"/>
  <c r="L11" i="102" s="1"/>
  <c r="G11" i="102"/>
  <c r="H11" i="102" s="1"/>
  <c r="K10" i="102"/>
  <c r="L10" i="102" s="1"/>
  <c r="I10" i="102"/>
  <c r="J10" i="102" s="1"/>
  <c r="G10" i="102"/>
  <c r="H10" i="102" s="1"/>
  <c r="K9" i="102"/>
  <c r="L9" i="102" s="1"/>
  <c r="I9" i="102"/>
  <c r="J9" i="102" s="1"/>
  <c r="G9" i="102"/>
  <c r="H9" i="102" s="1"/>
  <c r="K9" i="103" l="1"/>
  <c r="I9" i="103"/>
  <c r="G9" i="103"/>
  <c r="F8" i="103"/>
  <c r="K8" i="103" s="1"/>
  <c r="E8" i="103"/>
  <c r="D8" i="103"/>
  <c r="D10" i="103" s="1"/>
  <c r="C8" i="103"/>
  <c r="C10" i="103" s="1"/>
  <c r="K7" i="103"/>
  <c r="I7" i="103"/>
  <c r="G7" i="103"/>
  <c r="L20" i="93"/>
  <c r="K20" i="93"/>
  <c r="J20" i="93"/>
  <c r="I20" i="93"/>
  <c r="H20" i="93"/>
  <c r="D20" i="93"/>
  <c r="F20" i="93"/>
  <c r="G20" i="93"/>
  <c r="L4" i="93"/>
  <c r="K4" i="93"/>
  <c r="J4" i="93"/>
  <c r="I4" i="93"/>
  <c r="H4" i="93"/>
  <c r="G4" i="93"/>
  <c r="F4" i="93"/>
  <c r="D4" i="93"/>
  <c r="I8" i="103" l="1"/>
  <c r="G8" i="103"/>
  <c r="E10" i="103"/>
  <c r="G10" i="103"/>
  <c r="I10" i="103"/>
  <c r="F10" i="103"/>
  <c r="G30" i="92"/>
  <c r="G16" i="92"/>
  <c r="F30" i="92"/>
  <c r="F16" i="92"/>
  <c r="E30" i="92"/>
  <c r="E16" i="92"/>
  <c r="D30" i="92"/>
  <c r="D16" i="92"/>
  <c r="C30" i="92"/>
  <c r="C16" i="92"/>
  <c r="K10" i="103" l="1"/>
  <c r="D20" i="95" l="1"/>
  <c r="G20" i="95" s="1"/>
  <c r="C20" i="95"/>
  <c r="D19" i="95"/>
  <c r="G19" i="95" s="1"/>
  <c r="C19" i="95"/>
  <c r="D18" i="95"/>
  <c r="G18" i="95" s="1"/>
  <c r="C18" i="95"/>
  <c r="F16" i="95"/>
  <c r="E16" i="95"/>
  <c r="D16" i="95"/>
  <c r="C16" i="95"/>
  <c r="G15" i="95"/>
  <c r="F15" i="95"/>
  <c r="G14" i="95"/>
  <c r="F14" i="95"/>
  <c r="G13" i="95"/>
  <c r="F13" i="95"/>
  <c r="E11" i="95"/>
  <c r="G11" i="95" s="1"/>
  <c r="D11" i="95"/>
  <c r="C11" i="95"/>
  <c r="G10" i="95"/>
  <c r="F10" i="95"/>
  <c r="G9" i="95"/>
  <c r="F9" i="95"/>
  <c r="G8" i="95"/>
  <c r="F8" i="95"/>
  <c r="E20" i="96"/>
  <c r="E19" i="96"/>
  <c r="D19" i="96"/>
  <c r="C19" i="96"/>
  <c r="E18" i="96"/>
  <c r="D18" i="96"/>
  <c r="C18" i="96"/>
  <c r="E17" i="96"/>
  <c r="D17" i="96"/>
  <c r="C17" i="96"/>
  <c r="D15" i="96"/>
  <c r="C15" i="96"/>
  <c r="D10" i="96"/>
  <c r="C10" i="96"/>
  <c r="E20" i="97"/>
  <c r="D20" i="97"/>
  <c r="C20" i="97"/>
  <c r="E19" i="97"/>
  <c r="D19" i="97"/>
  <c r="C19" i="97"/>
  <c r="E18" i="97"/>
  <c r="D18" i="97"/>
  <c r="C18" i="97"/>
  <c r="E16" i="97"/>
  <c r="D16" i="97"/>
  <c r="C16" i="97"/>
  <c r="G15" i="97"/>
  <c r="F15" i="97"/>
  <c r="G14" i="97"/>
  <c r="F14" i="97"/>
  <c r="G13" i="97"/>
  <c r="F13" i="97"/>
  <c r="D11" i="97"/>
  <c r="C11" i="97"/>
  <c r="G10" i="97"/>
  <c r="F10" i="97"/>
  <c r="G9" i="97"/>
  <c r="F9" i="97"/>
  <c r="G8" i="97"/>
  <c r="F8" i="97"/>
  <c r="F28" i="98"/>
  <c r="F27" i="98"/>
  <c r="F26" i="98"/>
  <c r="F25" i="98"/>
  <c r="F24" i="98"/>
  <c r="F23" i="98"/>
  <c r="F22" i="98"/>
  <c r="F21" i="98"/>
  <c r="F20" i="98"/>
  <c r="F19" i="98"/>
  <c r="F18" i="98"/>
  <c r="F17" i="98"/>
  <c r="F16" i="98"/>
  <c r="F15" i="98"/>
  <c r="F14" i="98"/>
  <c r="F13" i="98"/>
  <c r="F12" i="98"/>
  <c r="F11" i="98"/>
  <c r="F10" i="98"/>
  <c r="F9" i="98"/>
  <c r="F8" i="98"/>
  <c r="F7" i="98"/>
  <c r="E25" i="99"/>
  <c r="D25" i="99"/>
  <c r="C25" i="99"/>
  <c r="F24" i="99"/>
  <c r="F23" i="99"/>
  <c r="F22" i="99"/>
  <c r="F21" i="99"/>
  <c r="F20" i="99"/>
  <c r="F19" i="99"/>
  <c r="F18" i="99"/>
  <c r="F17" i="99"/>
  <c r="F16" i="99"/>
  <c r="F15" i="99"/>
  <c r="F14" i="99"/>
  <c r="F13" i="99"/>
  <c r="F12" i="99"/>
  <c r="F11" i="99"/>
  <c r="F10" i="99"/>
  <c r="F9" i="99"/>
  <c r="F8" i="99"/>
  <c r="F7" i="99"/>
  <c r="F11" i="95" l="1"/>
  <c r="D21" i="95"/>
  <c r="F20" i="97"/>
  <c r="F25" i="99"/>
  <c r="F18" i="97"/>
  <c r="G20" i="97"/>
  <c r="G18" i="97"/>
  <c r="C21" i="97"/>
  <c r="F11" i="97"/>
  <c r="F19" i="97"/>
  <c r="G19" i="97"/>
  <c r="G11" i="97"/>
  <c r="F16" i="97"/>
  <c r="G16" i="97"/>
  <c r="C20" i="96"/>
  <c r="D20" i="96"/>
  <c r="E21" i="95"/>
  <c r="F19" i="95"/>
  <c r="G16" i="95"/>
  <c r="F18" i="95"/>
  <c r="F20" i="95"/>
  <c r="C21" i="95"/>
  <c r="F21" i="95" s="1"/>
  <c r="D21" i="97"/>
  <c r="E21" i="97"/>
  <c r="G21" i="95" l="1"/>
  <c r="F21" i="97"/>
  <c r="G21" i="97"/>
</calcChain>
</file>

<file path=xl/sharedStrings.xml><?xml version="1.0" encoding="utf-8"?>
<sst xmlns="http://schemas.openxmlformats.org/spreadsheetml/2006/main" count="472" uniqueCount="233">
  <si>
    <t>Donne</t>
  </si>
  <si>
    <t>Totale</t>
  </si>
  <si>
    <t>Abruzzo</t>
  </si>
  <si>
    <t>Basilicata</t>
  </si>
  <si>
    <t>Calabria</t>
  </si>
  <si>
    <t>Campania</t>
  </si>
  <si>
    <t>Emilia Romagna</t>
  </si>
  <si>
    <t>Friuli Venezia Giulia</t>
  </si>
  <si>
    <t>Lazio</t>
  </si>
  <si>
    <t>Liguria</t>
  </si>
  <si>
    <t>Lombardia</t>
  </si>
  <si>
    <t>Molise</t>
  </si>
  <si>
    <t>Piemonte</t>
  </si>
  <si>
    <t>Puglia</t>
  </si>
  <si>
    <t>Sardegna</t>
  </si>
  <si>
    <t>Sicilia</t>
  </si>
  <si>
    <t>Toscana</t>
  </si>
  <si>
    <t>Trentino Alto Adige</t>
  </si>
  <si>
    <t>Umbria</t>
  </si>
  <si>
    <t>Valle d'Aosta</t>
  </si>
  <si>
    <t>Veneto</t>
  </si>
  <si>
    <t>Assoluti</t>
  </si>
  <si>
    <t>Valori assoluti</t>
  </si>
  <si>
    <t>Assolute</t>
  </si>
  <si>
    <t>%</t>
  </si>
  <si>
    <t>Anno</t>
  </si>
  <si>
    <t>Altro</t>
  </si>
  <si>
    <t>Maschi</t>
  </si>
  <si>
    <t>Femmine</t>
  </si>
  <si>
    <t>Estero</t>
  </si>
  <si>
    <t>Marche</t>
  </si>
  <si>
    <t>Anni</t>
  </si>
  <si>
    <t>Commercio</t>
  </si>
  <si>
    <t>Attività manifatturiere</t>
  </si>
  <si>
    <t>Costruzioni</t>
  </si>
  <si>
    <t>Istruzione</t>
  </si>
  <si>
    <t>Sanità e assistenza sociale</t>
  </si>
  <si>
    <t>Var. 2021/2020</t>
  </si>
  <si>
    <t>A. Media annua di dati mensili</t>
  </si>
  <si>
    <t>Agricoltura</t>
  </si>
  <si>
    <t>Industria in senso stretto</t>
  </si>
  <si>
    <t>Attività dei servizi di alloggio e ristorazione</t>
  </si>
  <si>
    <t>Trasporto e magazzinaggio</t>
  </si>
  <si>
    <t>Attività dei servizi di informazione e comunicazione</t>
  </si>
  <si>
    <t>Attività finanziarie e assicurative, servizi alle imprese, intrattenimento</t>
  </si>
  <si>
    <t>Istruzione, sanità' e assistenza sociale</t>
  </si>
  <si>
    <t>Attività immobiliare e altre attività</t>
  </si>
  <si>
    <t>Totale imprese private</t>
  </si>
  <si>
    <t>B. Numero totale annuo</t>
  </si>
  <si>
    <t>Istruzione, sanità e assistenza sociale</t>
  </si>
  <si>
    <t>(**) Si tratta degli Enti di appartenenza dei lavoratori pubblici della gestione ex INPDAP con almeno una giornata retribuita nell'anno.</t>
  </si>
  <si>
    <t>Numero totale annuo</t>
  </si>
  <si>
    <t>Di cui presenti in 12 mesi</t>
  </si>
  <si>
    <t>A. Imprese private extra-agricole</t>
  </si>
  <si>
    <t>Trasporti e magazzinaggio</t>
  </si>
  <si>
    <t>Istruzione, sanità' ed assistenza sociale</t>
  </si>
  <si>
    <t>Attività immobiliari ed altre attività</t>
  </si>
  <si>
    <t>Meno di 15 dipendenti</t>
  </si>
  <si>
    <t>Da 15 a 99 dipendenti</t>
  </si>
  <si>
    <t>Da 100 a 249 dipendenti</t>
  </si>
  <si>
    <t>250 dipendenti e oltre</t>
  </si>
  <si>
    <t>B. Amministr. Pubbliche** (gestione ex INPDAP)</t>
  </si>
  <si>
    <t>Pubblica amministrazione**</t>
  </si>
  <si>
    <t>Sanità - assistenza sociale</t>
  </si>
  <si>
    <t>C. Datori di lavoro domestico</t>
  </si>
  <si>
    <t>D. Agricoltura</t>
  </si>
  <si>
    <t>Trimestri</t>
  </si>
  <si>
    <t>Variazione 2019/2018</t>
  </si>
  <si>
    <t>Variazione 2020/2019</t>
  </si>
  <si>
    <t>Variazione 2021/2020</t>
  </si>
  <si>
    <t>Assoluta</t>
  </si>
  <si>
    <t>I trimestre</t>
  </si>
  <si>
    <t>II trimestre</t>
  </si>
  <si>
    <t>III trimestre</t>
  </si>
  <si>
    <t>IV trimestre</t>
  </si>
  <si>
    <t>Media annua imprese</t>
  </si>
  <si>
    <t>Variazioni</t>
  </si>
  <si>
    <t>Fino a 29 anni</t>
  </si>
  <si>
    <t>Da 30 a 54 anni</t>
  </si>
  <si>
    <t>Oltre 54 anni</t>
  </si>
  <si>
    <t>Quota lavoratori ExtraUE15**</t>
  </si>
  <si>
    <t>(**) Si fa riferimento al Paese di nascita.</t>
  </si>
  <si>
    <t>Quote % sul totale regionale 2021</t>
  </si>
  <si>
    <t>Extra UE15**</t>
  </si>
  <si>
    <t>Giovani (under 30)</t>
  </si>
  <si>
    <t>Full time</t>
  </si>
  <si>
    <t>Tempo indeterminato</t>
  </si>
  <si>
    <t>Estrazione di minerali da cave e miniere</t>
  </si>
  <si>
    <t>Fornitura di energia elettrica, gas, vapore e aria condizionata</t>
  </si>
  <si>
    <t>Fornitura di acqua; reti fognarie, attività di gestione dei rifiuti e risanamento</t>
  </si>
  <si>
    <t>Commercio all'ingrosso e al dettaglio; riparazione di autoveicoli e motocicli</t>
  </si>
  <si>
    <t>Attività dei servizi di alloggio e di ristorazione</t>
  </si>
  <si>
    <t>Servizi di informazione e comunicazione</t>
  </si>
  <si>
    <t>Attività finanziarie e assicurative</t>
  </si>
  <si>
    <t>Attività immobiliari</t>
  </si>
  <si>
    <t>Attività professionali, scientifiche e tecniche</t>
  </si>
  <si>
    <t>Noleggio, agenzie di viaggio, servizi di supporto alle imprese</t>
  </si>
  <si>
    <t>Attività artistiche, sportive, di intrattenimento e divertimento</t>
  </si>
  <si>
    <t>Altre attività</t>
  </si>
  <si>
    <t>Pubblica amministrazione (gestione ex INPDAP)</t>
  </si>
  <si>
    <t>TOTALE DIPENDENTI</t>
  </si>
  <si>
    <t>di cui</t>
  </si>
  <si>
    <t>Per genere</t>
  </si>
  <si>
    <t>UE15</t>
  </si>
  <si>
    <t>Extra UE15</t>
  </si>
  <si>
    <t>Per classe di età</t>
  </si>
  <si>
    <t>Giovani (fino a 29 anni)</t>
  </si>
  <si>
    <t>Adulti (30-54 anni)</t>
  </si>
  <si>
    <t>Over 54</t>
  </si>
  <si>
    <t>Per contratto</t>
  </si>
  <si>
    <t>Tempo determinato</t>
  </si>
  <si>
    <t>Stagionale</t>
  </si>
  <si>
    <t>Part time</t>
  </si>
  <si>
    <t>Per giorni retribuiti nell'anno</t>
  </si>
  <si>
    <t>Fino a 78 gg</t>
  </si>
  <si>
    <t>79-156 gg</t>
  </si>
  <si>
    <t>157-264 gg</t>
  </si>
  <si>
    <t>265-299 gg</t>
  </si>
  <si>
    <t>300-305 gg</t>
  </si>
  <si>
    <t>306-311 gg</t>
  </si>
  <si>
    <t>312 gg</t>
  </si>
  <si>
    <t>Per settore</t>
  </si>
  <si>
    <t>operaio</t>
  </si>
  <si>
    <t>impiegato</t>
  </si>
  <si>
    <t>dirigente</t>
  </si>
  <si>
    <t>apprendista</t>
  </si>
  <si>
    <t>quadro</t>
  </si>
  <si>
    <t>altro</t>
  </si>
  <si>
    <t>EU15</t>
  </si>
  <si>
    <t>ExtraEU15</t>
  </si>
  <si>
    <t>Media annua</t>
  </si>
  <si>
    <t>Gennaio</t>
  </si>
  <si>
    <t>Febbraio</t>
  </si>
  <si>
    <t>Marzo</t>
  </si>
  <si>
    <t>Aprile</t>
  </si>
  <si>
    <t>Maggio</t>
  </si>
  <si>
    <t>Giugno</t>
  </si>
  <si>
    <t>Luglio</t>
  </si>
  <si>
    <t>Agosto</t>
  </si>
  <si>
    <t>Settembre</t>
  </si>
  <si>
    <t>Ottobre</t>
  </si>
  <si>
    <t>Novembre</t>
  </si>
  <si>
    <t>Dicembre</t>
  </si>
  <si>
    <t>Tabella 6.8 - Media annua, variazioni tendenziali assolute e percentuali dei lavoratori disoccupati e in mobilità che percepiscono la prestazione INPS. Anni 2018-2021</t>
  </si>
  <si>
    <t>Tipologia</t>
  </si>
  <si>
    <t>Variazione</t>
  </si>
  <si>
    <t>2019/2018</t>
  </si>
  <si>
    <t>2020/2019</t>
  </si>
  <si>
    <t>2021/2020</t>
  </si>
  <si>
    <t>Beneficiari di ASpI*</t>
  </si>
  <si>
    <t>Beneficiari di NASpI**</t>
  </si>
  <si>
    <t>Media annua ASpI+NASpI</t>
  </si>
  <si>
    <t>Mobilità</t>
  </si>
  <si>
    <t>Media annua complessiva</t>
  </si>
  <si>
    <t>(*) Con riferimento a licenziamenti avvenuti successivamente al 31/12/2012.</t>
  </si>
  <si>
    <t>(**) Dal 1° maggio 2015 è entrata in vigore la "Nuova prestazione di Assicurazione Sociale per l'Impiego" (NASpI), che sostituisce le indennità di disoccupazione ASpI e mini ASpI.</t>
  </si>
  <si>
    <t>Mesi</t>
  </si>
  <si>
    <t>Contratti di Prestazione Occasionale</t>
  </si>
  <si>
    <t>Libretto Famiglia</t>
  </si>
  <si>
    <t>Numero lavoratori</t>
  </si>
  <si>
    <t>Importo lordo totale</t>
  </si>
  <si>
    <t>Importo lordo pro-capite</t>
  </si>
  <si>
    <t>Ore totali</t>
  </si>
  <si>
    <t>Ore pro-capite</t>
  </si>
  <si>
    <t>DATI ANNUALI</t>
  </si>
  <si>
    <t>MESE</t>
  </si>
  <si>
    <t>2021*</t>
  </si>
  <si>
    <t>Tabella 6.9 – Nuovi rapporti di lavoro occasionale: contratti di prestazione occasionale e libretto famiglia. Anni da gennaio 2020 a febbraio 2022</t>
  </si>
  <si>
    <t>2022*</t>
  </si>
  <si>
    <t xml:space="preserve"> Dipendenti </t>
  </si>
  <si>
    <t xml:space="preserve"> Retribuzione giornaliera  (euro)</t>
  </si>
  <si>
    <t>Numero indice (media 2021=100)</t>
  </si>
  <si>
    <t xml:space="preserve"> Retribuzione annua (euro)</t>
  </si>
  <si>
    <t xml:space="preserve"> Giornate retribuite pro capite </t>
  </si>
  <si>
    <t>Per cittadinanza 
(in base al Paese di nascita)</t>
  </si>
  <si>
    <t>Per orario di lavoro</t>
  </si>
  <si>
    <t>Per regione</t>
  </si>
  <si>
    <t>Per qualifica</t>
  </si>
  <si>
    <t>Settore di attività economica</t>
  </si>
  <si>
    <t>Totale complessivo</t>
  </si>
  <si>
    <t>Regione di lavoro</t>
  </si>
  <si>
    <t>Composizione</t>
  </si>
  <si>
    <t>Tabella 6.7 - Posizioni lavorative dei lavoratori dipendenti del settore privato non agricolo. Anni 2018-2021*</t>
  </si>
  <si>
    <t>-1,5</t>
  </si>
  <si>
    <t>-3,2</t>
  </si>
  <si>
    <t>0,2</t>
  </si>
  <si>
    <t>1,1</t>
  </si>
  <si>
    <t>-0,7</t>
  </si>
  <si>
    <t>2,2</t>
  </si>
  <si>
    <t>-3,7</t>
  </si>
  <si>
    <t>0,6</t>
  </si>
  <si>
    <t>0,3</t>
  </si>
  <si>
    <t>-0,2</t>
  </si>
  <si>
    <t>4,5</t>
  </si>
  <si>
    <t>5,1</t>
  </si>
  <si>
    <t>-1,9</t>
  </si>
  <si>
    <t>-3,5</t>
  </si>
  <si>
    <t>0,5</t>
  </si>
  <si>
    <t>Media nel periodo</t>
  </si>
  <si>
    <t>-100%</t>
  </si>
  <si>
    <t>2,4%</t>
  </si>
  <si>
    <t>1,8%</t>
  </si>
  <si>
    <t>-67,2%</t>
  </si>
  <si>
    <t>0,2%</t>
  </si>
  <si>
    <t>2021***</t>
  </si>
  <si>
    <t>Tabella 6.2 - Imprese agricole con salariati agricoli (OTI e OTD). Media trimestrale e annua, variazioni tendenziali assolute e percentuali. Anni 2018-2021*</t>
  </si>
  <si>
    <t>2021**</t>
  </si>
  <si>
    <t>Media Annua</t>
  </si>
  <si>
    <t>Variazione 
2019/2018</t>
  </si>
  <si>
    <t>Variazione 
2020/2019</t>
  </si>
  <si>
    <t>Variazione 
2021*/2020</t>
  </si>
  <si>
    <t>Ass.</t>
  </si>
  <si>
    <t>(*) I lavoratori sono contati una sola volta, anche se hanno avuto rapporti di lavoro sia nel settore privato che in quello pubblico. In caso di compresenza nell'anno si fa riferimento al rapporto di lavoro dell'ultimo mese e in caso di ulteriore compresenza a quello con retribuzione più elevata.</t>
  </si>
  <si>
    <t>Extra UE15***</t>
  </si>
  <si>
    <t>(***) Si fa riferimento al Paese di nascita.</t>
  </si>
  <si>
    <t>Quota lavoratori ExtraUE15*</t>
  </si>
  <si>
    <t>(*) Si fa riferimento al Paese di nascita.</t>
  </si>
  <si>
    <t>Tabella 6.6a - Lavoratori dipendenti privati extra-agricoli. Retribuzione media giornaliera, retribuzione media annua e giornate retribuite pro capite. Anni 2019-2021</t>
  </si>
  <si>
    <r>
      <t>Tabella 6.5 - Lavoratori dipendenti privati extra-agricoli e pubblici della gestione ex INPDAP*</t>
    </r>
    <r>
      <rPr>
        <b/>
        <sz val="9"/>
        <rFont val="Tahoma"/>
        <family val="2"/>
      </rPr>
      <t>. Indicatori per settore. Anni 2019-2021</t>
    </r>
  </si>
  <si>
    <t>Tabella 6.4 - Lavoratori dipendenti privati extra-agricoli. Indicatori per regione di lavoro. Anni 2019-2021</t>
  </si>
  <si>
    <t>Tabella 6.3c - Lavoratori dipendenti privati extra-agricoli e pubblici della gestione ex INPDAP*, secondo il genere, la classe di età e il paese di nascita. Anni 2019-2021</t>
  </si>
  <si>
    <t>Tabella 6.3b - Lavoratori dipendenti pubblici della gestione ex INPDAP, secondo il genere, la classe di età e il paese di nascita. Anni 2019-2021</t>
  </si>
  <si>
    <t>(*) Dati provvisori: estrazione ad aprile 2022.</t>
  </si>
  <si>
    <r>
      <t xml:space="preserve">(*) Dati </t>
    </r>
    <r>
      <rPr>
        <i/>
        <sz val="8"/>
        <color theme="1"/>
        <rFont val="Arial Nova"/>
        <family val="2"/>
      </rPr>
      <t>provvisori: estrazione a maggio 2022.</t>
    </r>
  </si>
  <si>
    <t>(**) Dati provvisori: estrazione ad aprile 2022.</t>
  </si>
  <si>
    <t>(***) Dati provvisori: estrazione ad aprile 2022.</t>
  </si>
  <si>
    <t>(*) Dati provvisori: estrazione a maggio 2022.</t>
  </si>
  <si>
    <t>Tabella 6.1a – Imprese private e Amministrazioni Pubbliche con dipendenti per settore. Anni 2017-2021</t>
  </si>
  <si>
    <t>Amministrazioni Pubbliche**</t>
  </si>
  <si>
    <t xml:space="preserve">Amministrazioni Pubbliche** </t>
  </si>
  <si>
    <t>Tabella 6.1b - Imprese private e Amministrazioni Pubbliche con dipendenti e datori di lavoro domestico. Anni 2017-2021</t>
  </si>
  <si>
    <t>Tabella 6.3a - Lavoratori dipendenti privati extra-agricoli, secondo il genere, la classe di età e il paese di nascita.       Anni 2019-2021</t>
  </si>
  <si>
    <t>Tabella 6.6b - Lavoratori dipendenti pubblici gestione ex INPDAP. Retribuzione media giornaliera, retribuzione media annua e giornate retribuite pro capite. Anni 2019-2021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</si>
</sst>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0.0"/>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Nova"/>
      <family val="2"/>
    </font>
    <font>
      <i/>
      <sz val="8"/>
      <color theme="1"/>
      <name val="Arial Nova"/>
      <family val="2"/>
    </font>
    <font>
      <b/>
      <sz val="11"/>
      <color theme="1"/>
      <name val="Garamond"/>
      <family val="1"/>
    </font>
    <font>
      <i/>
      <sz val="8"/>
      <color rgb="FF333333"/>
      <name val="Arial Nova"/>
      <family val="2"/>
    </font>
    <font>
      <sz val="10"/>
      <name val="Arial"/>
      <family val="2"/>
    </font>
    <font>
      <b/>
      <sz val="9"/>
      <name val="Tahoma"/>
      <family val="2"/>
    </font>
    <font>
      <sz val="10"/>
      <name val="Tahoma"/>
      <family val="2"/>
    </font>
    <font>
      <sz val="8"/>
      <name val="Tahoma"/>
      <family val="2"/>
    </font>
    <font>
      <sz val="8"/>
      <color theme="1"/>
      <name val="Calibri"/>
      <family val="2"/>
      <scheme val="minor"/>
    </font>
    <font>
      <i/>
      <sz val="8"/>
      <name val="Arial Nova"/>
      <family val="2"/>
    </font>
    <font>
      <sz val="11"/>
      <color indexed="8"/>
      <name val="Calibri"/>
      <family val="2"/>
    </font>
    <font>
      <i/>
      <sz val="8"/>
      <color indexed="63"/>
      <name val="Arial Nova"/>
      <family val="2"/>
    </font>
    <font>
      <sz val="10"/>
      <name val="Arial Nova"/>
      <family val="2"/>
    </font>
    <font>
      <b/>
      <sz val="11"/>
      <color rgb="FF000000"/>
      <name val="Calibri"/>
      <family val="2"/>
    </font>
    <font>
      <b/>
      <sz val="8"/>
      <color theme="1"/>
      <name val="Calibri"/>
      <family val="2"/>
      <scheme val="minor"/>
    </font>
    <font>
      <i/>
      <sz val="8"/>
      <color rgb="FF333333"/>
      <name val="Tahoma"/>
      <family val="2"/>
    </font>
    <font>
      <sz val="10"/>
      <color theme="1"/>
      <name val="Garamond"/>
      <family val="1"/>
    </font>
    <font>
      <b/>
      <sz val="10"/>
      <color theme="1"/>
      <name val="Garamond"/>
      <family val="1"/>
    </font>
    <font>
      <sz val="10"/>
      <color rgb="FF333333"/>
      <name val="Garamond"/>
      <family val="1"/>
    </font>
    <font>
      <b/>
      <sz val="10"/>
      <color rgb="FF333333"/>
      <name val="Garamond"/>
      <family val="1"/>
    </font>
    <font>
      <sz val="10"/>
      <name val="Garamond"/>
      <family val="1"/>
    </font>
    <font>
      <b/>
      <sz val="10"/>
      <name val="Garamond"/>
      <family val="1"/>
    </font>
    <font>
      <sz val="10"/>
      <color rgb="FF000000"/>
      <name val="Garamond"/>
      <family val="1"/>
    </font>
    <font>
      <b/>
      <sz val="10"/>
      <color rgb="FF000000"/>
      <name val="Garamond"/>
      <family val="1"/>
    </font>
  </fonts>
  <fills count="3">
    <fill>
      <patternFill patternType="none"/>
    </fill>
    <fill>
      <patternFill patternType="gray125"/>
    </fill>
    <fill>
      <patternFill patternType="solid">
        <fgColor rgb="FFBDD6EE"/>
        <bgColor indexed="64"/>
      </patternFill>
    </fill>
  </fills>
  <borders count="5">
    <border>
      <left/>
      <right/>
      <top/>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3" fillId="0" borderId="0" applyFont="0" applyFill="0" applyBorder="0" applyAlignment="0" applyProtection="0"/>
  </cellStyleXfs>
  <cellXfs count="120">
    <xf numFmtId="0" fontId="0" fillId="0" borderId="0" xfId="0"/>
    <xf numFmtId="0" fontId="3" fillId="0" borderId="0" xfId="0" applyFont="1"/>
    <xf numFmtId="0" fontId="4" fillId="0" borderId="0" xfId="0" applyFont="1" applyAlignment="1">
      <alignment vertical="center"/>
    </xf>
    <xf numFmtId="0" fontId="0" fillId="0" borderId="0" xfId="0"/>
    <xf numFmtId="0" fontId="4" fillId="0" borderId="0" xfId="0" applyFont="1"/>
    <xf numFmtId="0" fontId="3" fillId="0" borderId="0" xfId="0" applyFont="1" applyAlignment="1">
      <alignment wrapText="1"/>
    </xf>
    <xf numFmtId="0" fontId="2" fillId="0" borderId="0" xfId="0" applyFont="1"/>
    <xf numFmtId="0" fontId="6" fillId="0" borderId="0" xfId="0" applyFont="1" applyAlignment="1">
      <alignment vertical="center"/>
    </xf>
    <xf numFmtId="164" fontId="0" fillId="0" borderId="0" xfId="1" applyNumberFormat="1" applyFont="1"/>
    <xf numFmtId="0" fontId="9" fillId="0" borderId="0" xfId="3" applyFont="1"/>
    <xf numFmtId="0" fontId="10" fillId="0" borderId="0" xfId="3" applyFont="1"/>
    <xf numFmtId="0" fontId="11" fillId="0" borderId="0" xfId="0" applyFont="1"/>
    <xf numFmtId="3" fontId="0" fillId="0" borderId="0" xfId="0" applyNumberFormat="1"/>
    <xf numFmtId="0" fontId="14" fillId="0" borderId="0" xfId="0" applyFont="1"/>
    <xf numFmtId="0" fontId="0" fillId="0" borderId="0" xfId="0"/>
    <xf numFmtId="0" fontId="6" fillId="0" borderId="0" xfId="0" applyFont="1" applyAlignment="1">
      <alignment horizontal="left" vertical="center"/>
    </xf>
    <xf numFmtId="0" fontId="12" fillId="0" borderId="0" xfId="3" applyFont="1"/>
    <xf numFmtId="0" fontId="15" fillId="0" borderId="0" xfId="3" applyFont="1"/>
    <xf numFmtId="0" fontId="0" fillId="0" borderId="0" xfId="0"/>
    <xf numFmtId="0" fontId="17" fillId="0" borderId="0" xfId="0" applyFont="1"/>
    <xf numFmtId="0" fontId="6" fillId="0" borderId="0" xfId="0" applyFont="1"/>
    <xf numFmtId="0" fontId="18" fillId="0" borderId="0" xfId="0" applyFont="1"/>
    <xf numFmtId="0" fontId="19" fillId="0" borderId="4" xfId="0" applyFont="1" applyBorder="1"/>
    <xf numFmtId="0" fontId="19" fillId="0" borderId="4" xfId="0" applyFont="1" applyBorder="1" applyAlignment="1">
      <alignment horizontal="center" vertical="center"/>
    </xf>
    <xf numFmtId="0" fontId="19" fillId="0" borderId="4" xfId="0" applyFont="1" applyBorder="1" applyAlignment="1">
      <alignment wrapText="1"/>
    </xf>
    <xf numFmtId="3" fontId="21" fillId="0" borderId="4" xfId="0" applyNumberFormat="1" applyFont="1" applyBorder="1" applyAlignment="1">
      <alignment vertical="center" wrapText="1"/>
    </xf>
    <xf numFmtId="165" fontId="19" fillId="0" borderId="4" xfId="0" applyNumberFormat="1" applyFont="1" applyBorder="1"/>
    <xf numFmtId="0" fontId="20" fillId="0" borderId="4" xfId="0" applyFont="1" applyBorder="1" applyAlignment="1">
      <alignment wrapText="1"/>
    </xf>
    <xf numFmtId="3" fontId="22" fillId="0" borderId="4" xfId="0" applyNumberFormat="1" applyFont="1" applyBorder="1" applyAlignment="1">
      <alignment vertical="center" wrapText="1"/>
    </xf>
    <xf numFmtId="165" fontId="20" fillId="0" borderId="4" xfId="0" applyNumberFormat="1" applyFont="1" applyBorder="1"/>
    <xf numFmtId="166" fontId="21" fillId="0" borderId="4" xfId="0" applyNumberFormat="1" applyFont="1" applyBorder="1" applyAlignment="1">
      <alignment vertical="center" wrapText="1"/>
    </xf>
    <xf numFmtId="166" fontId="22" fillId="0" borderId="4" xfId="0" applyNumberFormat="1" applyFont="1" applyBorder="1" applyAlignment="1">
      <alignment vertical="center" wrapText="1"/>
    </xf>
    <xf numFmtId="0" fontId="19" fillId="0" borderId="4" xfId="0" applyFont="1" applyBorder="1" applyAlignment="1">
      <alignment horizontal="center" vertical="center" wrapText="1"/>
    </xf>
    <xf numFmtId="3" fontId="20" fillId="0" borderId="4" xfId="0" applyNumberFormat="1" applyFont="1" applyBorder="1"/>
    <xf numFmtId="0" fontId="19" fillId="0" borderId="4" xfId="0" applyFont="1" applyBorder="1" applyAlignment="1">
      <alignment horizontal="left" wrapText="1" indent="3"/>
    </xf>
    <xf numFmtId="3" fontId="19" fillId="0" borderId="4" xfId="0" applyNumberFormat="1" applyFont="1" applyBorder="1"/>
    <xf numFmtId="0" fontId="19" fillId="0" borderId="4" xfId="0" applyFont="1" applyBorder="1" applyAlignment="1">
      <alignment horizontal="left" indent="3"/>
    </xf>
    <xf numFmtId="0" fontId="20" fillId="0" borderId="4" xfId="0" applyFont="1" applyBorder="1"/>
    <xf numFmtId="3" fontId="20" fillId="0" borderId="4" xfId="0" applyNumberFormat="1" applyFont="1" applyBorder="1" applyAlignment="1">
      <alignment wrapText="1"/>
    </xf>
    <xf numFmtId="0" fontId="19" fillId="0" borderId="4" xfId="0" applyFont="1" applyBorder="1" applyAlignment="1">
      <alignment vertical="center"/>
    </xf>
    <xf numFmtId="49" fontId="19" fillId="0" borderId="4" xfId="0" applyNumberFormat="1" applyFont="1" applyBorder="1" applyAlignment="1">
      <alignment horizontal="right"/>
    </xf>
    <xf numFmtId="164" fontId="20" fillId="0" borderId="4" xfId="1" applyNumberFormat="1" applyFont="1" applyBorder="1"/>
    <xf numFmtId="49" fontId="20" fillId="0" borderId="4" xfId="0" applyNumberFormat="1" applyFont="1" applyBorder="1" applyAlignment="1">
      <alignment horizontal="right"/>
    </xf>
    <xf numFmtId="0" fontId="21" fillId="0" borderId="4" xfId="0" applyFont="1" applyBorder="1" applyAlignment="1">
      <alignment horizontal="left" vertical="center"/>
    </xf>
    <xf numFmtId="0" fontId="21" fillId="0" borderId="4" xfId="0" applyFont="1" applyBorder="1" applyAlignment="1">
      <alignment horizontal="center" vertical="center"/>
    </xf>
    <xf numFmtId="3" fontId="21" fillId="0" borderId="4" xfId="0" applyNumberFormat="1" applyFont="1" applyBorder="1" applyAlignment="1">
      <alignment vertical="center"/>
    </xf>
    <xf numFmtId="3" fontId="21" fillId="0" borderId="4" xfId="0" applyNumberFormat="1" applyFont="1" applyBorder="1" applyAlignment="1">
      <alignment horizontal="right" vertical="center"/>
    </xf>
    <xf numFmtId="10" fontId="21" fillId="0" borderId="4" xfId="0" applyNumberFormat="1" applyFont="1" applyBorder="1" applyAlignment="1">
      <alignment vertical="center"/>
    </xf>
    <xf numFmtId="10" fontId="21" fillId="0" borderId="4" xfId="0" applyNumberFormat="1" applyFont="1" applyBorder="1" applyAlignment="1">
      <alignment horizontal="right" vertical="center"/>
    </xf>
    <xf numFmtId="0" fontId="22" fillId="0" borderId="4" xfId="0" applyFont="1" applyBorder="1" applyAlignment="1">
      <alignment horizontal="left" vertical="center"/>
    </xf>
    <xf numFmtId="3" fontId="22" fillId="0" borderId="4" xfId="0" applyNumberFormat="1" applyFont="1" applyBorder="1" applyAlignment="1">
      <alignment horizontal="right" vertical="center"/>
    </xf>
    <xf numFmtId="10" fontId="22" fillId="0" borderId="4" xfId="0" applyNumberFormat="1" applyFont="1" applyBorder="1" applyAlignment="1">
      <alignment vertical="center"/>
    </xf>
    <xf numFmtId="10" fontId="22" fillId="0" borderId="4" xfId="0" applyNumberFormat="1" applyFont="1" applyBorder="1" applyAlignment="1">
      <alignment horizontal="right" vertical="center"/>
    </xf>
    <xf numFmtId="3" fontId="22" fillId="0" borderId="4" xfId="0" applyNumberFormat="1" applyFont="1" applyBorder="1" applyAlignment="1">
      <alignment vertical="center"/>
    </xf>
    <xf numFmtId="0" fontId="21" fillId="0" borderId="4" xfId="0" applyFont="1" applyBorder="1" applyAlignment="1">
      <alignment horizontal="center" vertical="center" wrapText="1"/>
    </xf>
    <xf numFmtId="0" fontId="23" fillId="0" borderId="4" xfId="3" applyFont="1" applyBorder="1"/>
    <xf numFmtId="3" fontId="23" fillId="0" borderId="4" xfId="5" applyNumberFormat="1" applyFont="1" applyFill="1" applyBorder="1"/>
    <xf numFmtId="3" fontId="23" fillId="0" borderId="4" xfId="3" applyNumberFormat="1" applyFont="1" applyBorder="1"/>
    <xf numFmtId="165" fontId="23" fillId="0" borderId="4" xfId="4" applyNumberFormat="1" applyFont="1" applyFill="1" applyBorder="1"/>
    <xf numFmtId="0" fontId="24" fillId="0" borderId="4" xfId="3" applyFont="1" applyBorder="1"/>
    <xf numFmtId="3" fontId="24" fillId="0" borderId="4" xfId="5" applyNumberFormat="1" applyFont="1" applyFill="1" applyBorder="1"/>
    <xf numFmtId="165" fontId="24" fillId="0" borderId="4" xfId="4" applyNumberFormat="1" applyFont="1" applyFill="1" applyBorder="1"/>
    <xf numFmtId="0" fontId="21" fillId="0" borderId="4" xfId="0" applyFont="1" applyBorder="1" applyAlignment="1">
      <alignment horizontal="right" vertical="center"/>
    </xf>
    <xf numFmtId="0" fontId="23" fillId="0" borderId="4" xfId="3" applyFont="1" applyBorder="1" applyAlignment="1">
      <alignment horizontal="center" vertical="center" wrapText="1"/>
    </xf>
    <xf numFmtId="164" fontId="23" fillId="0" borderId="4" xfId="5" applyNumberFormat="1" applyFont="1" applyFill="1" applyBorder="1" applyAlignment="1">
      <alignment wrapText="1"/>
    </xf>
    <xf numFmtId="164" fontId="24" fillId="0" borderId="4" xfId="5" applyNumberFormat="1" applyFont="1" applyFill="1" applyBorder="1" applyAlignment="1">
      <alignment wrapText="1"/>
    </xf>
    <xf numFmtId="0" fontId="19" fillId="0" borderId="4" xfId="0" applyFont="1" applyBorder="1" applyAlignment="1">
      <alignment horizontal="left" vertical="center" wrapText="1"/>
    </xf>
    <xf numFmtId="164" fontId="19" fillId="0" borderId="4" xfId="1" applyNumberFormat="1" applyFont="1" applyBorder="1" applyAlignment="1">
      <alignment horizontal="right" vertical="center" wrapText="1"/>
    </xf>
    <xf numFmtId="164" fontId="19" fillId="0" borderId="4" xfId="1" applyNumberFormat="1" applyFont="1" applyFill="1" applyBorder="1" applyAlignment="1">
      <alignment horizontal="right" vertical="center" wrapText="1"/>
    </xf>
    <xf numFmtId="0" fontId="19" fillId="0" borderId="4" xfId="0" applyFont="1" applyBorder="1" applyAlignment="1">
      <alignment horizontal="left" vertical="center"/>
    </xf>
    <xf numFmtId="0" fontId="19" fillId="0" borderId="4" xfId="0" applyFont="1" applyBorder="1" applyAlignment="1">
      <alignment horizontal="right" vertical="center"/>
    </xf>
    <xf numFmtId="0" fontId="19" fillId="0" borderId="4" xfId="0" applyFont="1" applyBorder="1" applyAlignment="1">
      <alignment horizontal="right" vertical="center" wrapText="1"/>
    </xf>
    <xf numFmtId="1" fontId="19" fillId="0" borderId="4" xfId="0" applyNumberFormat="1" applyFont="1" applyBorder="1" applyAlignment="1">
      <alignment horizontal="right" vertical="center" wrapText="1"/>
    </xf>
    <xf numFmtId="3" fontId="19" fillId="0" borderId="4" xfId="0" applyNumberFormat="1" applyFont="1" applyBorder="1" applyAlignment="1">
      <alignment horizontal="right" vertical="center" wrapText="1"/>
    </xf>
    <xf numFmtId="3" fontId="19" fillId="0" borderId="4" xfId="0" applyNumberFormat="1" applyFont="1" applyBorder="1" applyAlignment="1">
      <alignment horizontal="right" vertical="center"/>
    </xf>
    <xf numFmtId="164" fontId="19" fillId="0" borderId="4" xfId="1" applyNumberFormat="1" applyFont="1" applyBorder="1" applyAlignment="1">
      <alignment horizontal="center" vertical="center"/>
    </xf>
    <xf numFmtId="164" fontId="19" fillId="0" borderId="4" xfId="0" applyNumberFormat="1" applyFont="1" applyBorder="1" applyAlignment="1">
      <alignment vertical="center"/>
    </xf>
    <xf numFmtId="165" fontId="19" fillId="0" borderId="4" xfId="2" applyNumberFormat="1" applyFont="1" applyBorder="1" applyAlignment="1">
      <alignment horizontal="center" vertical="center"/>
    </xf>
    <xf numFmtId="164" fontId="19" fillId="0" borderId="4" xfId="0" applyNumberFormat="1" applyFont="1" applyBorder="1" applyAlignment="1">
      <alignment horizontal="right" vertical="center"/>
    </xf>
    <xf numFmtId="164" fontId="19" fillId="0" borderId="4" xfId="1" applyNumberFormat="1" applyFont="1" applyBorder="1" applyAlignment="1">
      <alignment vertical="center" wrapText="1"/>
    </xf>
    <xf numFmtId="164" fontId="19" fillId="0" borderId="4" xfId="1" applyNumberFormat="1" applyFont="1" applyBorder="1" applyAlignment="1">
      <alignment vertical="center"/>
    </xf>
    <xf numFmtId="164" fontId="19" fillId="0" borderId="4" xfId="0" applyNumberFormat="1" applyFont="1" applyBorder="1" applyAlignment="1">
      <alignment horizontal="center" vertical="center"/>
    </xf>
    <xf numFmtId="164" fontId="20" fillId="0" borderId="4" xfId="1" applyNumberFormat="1" applyFont="1" applyBorder="1" applyAlignment="1">
      <alignment vertical="center" wrapText="1"/>
    </xf>
    <xf numFmtId="164" fontId="20" fillId="0" borderId="4" xfId="0" applyNumberFormat="1" applyFont="1" applyBorder="1" applyAlignment="1">
      <alignment vertical="center"/>
    </xf>
    <xf numFmtId="165" fontId="20" fillId="0" borderId="4" xfId="2" applyNumberFormat="1" applyFont="1" applyBorder="1" applyAlignment="1">
      <alignment horizontal="center" vertical="center"/>
    </xf>
    <xf numFmtId="164" fontId="20" fillId="0" borderId="4" xfId="0" applyNumberFormat="1" applyFont="1" applyBorder="1" applyAlignment="1">
      <alignment horizontal="right" vertical="center"/>
    </xf>
    <xf numFmtId="0" fontId="19" fillId="0" borderId="4" xfId="0" applyFont="1" applyBorder="1" applyAlignment="1">
      <alignment vertical="center" wrapText="1"/>
    </xf>
    <xf numFmtId="0" fontId="19" fillId="0" borderId="4" xfId="0" applyFont="1" applyBorder="1" applyAlignment="1">
      <alignment horizontal="center"/>
    </xf>
    <xf numFmtId="0" fontId="25" fillId="0" borderId="4" xfId="0" applyFont="1" applyBorder="1" applyAlignment="1">
      <alignment horizontal="center" vertical="center" wrapText="1"/>
    </xf>
    <xf numFmtId="0" fontId="25" fillId="0" borderId="4" xfId="0" applyFont="1" applyBorder="1" applyAlignment="1">
      <alignment horizontal="left" vertical="center"/>
    </xf>
    <xf numFmtId="3" fontId="25" fillId="0" borderId="4" xfId="0" applyNumberFormat="1" applyFont="1" applyBorder="1" applyAlignment="1">
      <alignment horizontal="right" vertical="center"/>
    </xf>
    <xf numFmtId="3" fontId="25" fillId="0" borderId="4" xfId="0" applyNumberFormat="1" applyFont="1" applyBorder="1" applyAlignment="1">
      <alignment horizontal="left" vertical="center"/>
    </xf>
    <xf numFmtId="3" fontId="26" fillId="0" borderId="4" xfId="0" applyNumberFormat="1" applyFont="1" applyBorder="1" applyAlignment="1">
      <alignment horizontal="right" vertical="center"/>
    </xf>
    <xf numFmtId="0" fontId="26" fillId="0" borderId="4" xfId="0" applyFont="1" applyBorder="1" applyAlignment="1">
      <alignment horizontal="center" vertical="center"/>
    </xf>
    <xf numFmtId="0" fontId="25" fillId="0" borderId="4" xfId="0" applyFont="1" applyBorder="1" applyAlignment="1">
      <alignment horizontal="right" vertical="center"/>
    </xf>
    <xf numFmtId="0" fontId="19" fillId="0" borderId="4" xfId="0" applyFont="1" applyBorder="1" applyAlignment="1">
      <alignment horizontal="center"/>
    </xf>
    <xf numFmtId="0" fontId="5" fillId="2" borderId="4" xfId="0" applyFont="1" applyFill="1" applyBorder="1" applyAlignment="1">
      <alignment horizontal="center" vertical="center" wrapText="1"/>
    </xf>
    <xf numFmtId="0" fontId="19" fillId="0" borderId="4" xfId="0" applyFont="1" applyBorder="1" applyAlignment="1">
      <alignment horizontal="center" vertical="center" wrapText="1"/>
    </xf>
    <xf numFmtId="0" fontId="20" fillId="0" borderId="4" xfId="0" applyFont="1" applyBorder="1" applyAlignment="1">
      <alignment horizontal="center" vertical="center"/>
    </xf>
    <xf numFmtId="0" fontId="19" fillId="0" borderId="4" xfId="0" applyFont="1" applyBorder="1" applyAlignment="1">
      <alignment horizontal="center" vertical="center"/>
    </xf>
    <xf numFmtId="0" fontId="22" fillId="0" borderId="4" xfId="0" applyFont="1" applyBorder="1" applyAlignment="1">
      <alignment horizontal="center" vertical="center"/>
    </xf>
    <xf numFmtId="0" fontId="21" fillId="0" borderId="4" xfId="0" applyFont="1" applyBorder="1" applyAlignment="1">
      <alignment horizontal="center" vertical="center"/>
    </xf>
    <xf numFmtId="0" fontId="5" fillId="2" borderId="4" xfId="0" applyFont="1" applyFill="1" applyBorder="1" applyAlignment="1">
      <alignment horizont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5" fillId="2" borderId="4" xfId="0" applyFont="1" applyFill="1" applyBorder="1" applyAlignment="1">
      <alignment horizontal="center" vertical="center"/>
    </xf>
    <xf numFmtId="0" fontId="23" fillId="0" borderId="4" xfId="3" applyFont="1" applyBorder="1" applyAlignment="1">
      <alignment horizontal="center" vertical="center"/>
    </xf>
    <xf numFmtId="9" fontId="23" fillId="0" borderId="4" xfId="4" applyFont="1" applyFill="1" applyBorder="1" applyAlignment="1">
      <alignment horizontal="center"/>
    </xf>
    <xf numFmtId="0" fontId="23" fillId="0" borderId="4" xfId="3" applyFont="1" applyBorder="1" applyAlignment="1">
      <alignment horizontal="center"/>
    </xf>
    <xf numFmtId="0" fontId="4" fillId="0" borderId="0" xfId="0" applyFont="1" applyAlignment="1">
      <alignment horizontal="left" vertical="center" wrapText="1"/>
    </xf>
    <xf numFmtId="0" fontId="20" fillId="0" borderId="4"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9" fillId="0" borderId="4" xfId="0" applyFont="1" applyBorder="1" applyAlignment="1">
      <alignment horizontal="right" vertical="center" wrapText="1"/>
    </xf>
    <xf numFmtId="0" fontId="19" fillId="0" borderId="4" xfId="0" applyFont="1" applyBorder="1" applyAlignment="1">
      <alignment horizontal="left" vertical="center" wrapText="1"/>
    </xf>
    <xf numFmtId="0" fontId="26" fillId="0" borderId="4" xfId="0" applyFont="1" applyBorder="1" applyAlignment="1">
      <alignment horizontal="center" vertical="center"/>
    </xf>
    <xf numFmtId="3" fontId="26" fillId="0" borderId="4" xfId="0" applyNumberFormat="1" applyFont="1" applyBorder="1" applyAlignment="1">
      <alignment horizontal="center" vertical="center"/>
    </xf>
    <xf numFmtId="0" fontId="16" fillId="2" borderId="4" xfId="0" applyFont="1" applyFill="1" applyBorder="1" applyAlignment="1">
      <alignment horizontal="center" vertical="center" wrapText="1"/>
    </xf>
    <xf numFmtId="0" fontId="25" fillId="0" borderId="4" xfId="0" applyFont="1" applyBorder="1" applyAlignment="1">
      <alignment horizontal="center" vertical="center"/>
    </xf>
  </cellXfs>
  <cellStyles count="8">
    <cellStyle name="Migliaia" xfId="1" builtinId="3"/>
    <cellStyle name="Migliaia 2" xfId="5" xr:uid="{E085FB13-3636-4B67-841F-5451776DB65E}"/>
    <cellStyle name="Migliaia 2 2" xfId="6" xr:uid="{6E5D830A-1C0F-42E2-BC10-FC70AF7CD3E5}"/>
    <cellStyle name="Migliaia 3 2 2 2" xfId="7" xr:uid="{65CEE085-BE87-4976-8015-816B1AD75F0E}"/>
    <cellStyle name="Normale" xfId="0" builtinId="0"/>
    <cellStyle name="Normale 2" xfId="3" xr:uid="{52B5B84B-88F3-4B73-9074-B51482AAB612}"/>
    <cellStyle name="Percentuale" xfId="2" builtinId="5"/>
    <cellStyle name="Percentuale 2" xfId="4" xr:uid="{67EFFA1D-6B00-4591-BECF-002023ADE3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85758-11E5-4DBA-89E7-903B55BEC0C6}">
  <sheetPr>
    <pageSetUpPr fitToPage="1"/>
  </sheetPr>
  <dimension ref="B2:I35"/>
  <sheetViews>
    <sheetView topLeftCell="A22" workbookViewId="0">
      <selection activeCell="C30" sqref="C30:I30"/>
    </sheetView>
  </sheetViews>
  <sheetFormatPr defaultRowHeight="14.4" x14ac:dyDescent="0.3"/>
  <cols>
    <col min="2" max="2" width="31.21875" customWidth="1"/>
    <col min="3" max="3" width="13.5546875" customWidth="1"/>
    <col min="4" max="4" width="13.77734375" customWidth="1"/>
    <col min="5" max="5" width="15.21875" customWidth="1"/>
    <col min="6" max="6" width="15" customWidth="1"/>
    <col min="7" max="7" width="14.44140625" customWidth="1"/>
    <col min="8" max="8" width="12.5546875" customWidth="1"/>
    <col min="9" max="9" width="13" customWidth="1"/>
  </cols>
  <sheetData>
    <row r="2" spans="2:9" ht="33" customHeight="1" x14ac:dyDescent="0.3">
      <c r="B2" s="96" t="s">
        <v>227</v>
      </c>
      <c r="C2" s="96"/>
      <c r="D2" s="96"/>
      <c r="E2" s="96"/>
      <c r="F2" s="96"/>
      <c r="G2" s="96"/>
      <c r="H2" s="96"/>
      <c r="I2" s="96"/>
    </row>
    <row r="3" spans="2:9" x14ac:dyDescent="0.3">
      <c r="B3" s="97" t="s">
        <v>22</v>
      </c>
      <c r="C3" s="97"/>
      <c r="D3" s="97"/>
      <c r="E3" s="97"/>
      <c r="F3" s="97"/>
      <c r="G3" s="97"/>
      <c r="H3" s="97" t="s">
        <v>37</v>
      </c>
      <c r="I3" s="97"/>
    </row>
    <row r="4" spans="2:9" x14ac:dyDescent="0.3">
      <c r="B4" s="22"/>
      <c r="C4" s="23">
        <v>2017</v>
      </c>
      <c r="D4" s="23">
        <v>2018</v>
      </c>
      <c r="E4" s="23">
        <v>2019</v>
      </c>
      <c r="F4" s="23">
        <v>2020</v>
      </c>
      <c r="G4" s="23" t="s">
        <v>166</v>
      </c>
      <c r="H4" s="23" t="s">
        <v>21</v>
      </c>
      <c r="I4" s="23" t="s">
        <v>24</v>
      </c>
    </row>
    <row r="5" spans="2:9" x14ac:dyDescent="0.3">
      <c r="B5" s="98" t="s">
        <v>38</v>
      </c>
      <c r="C5" s="98"/>
      <c r="D5" s="98"/>
      <c r="E5" s="98"/>
      <c r="F5" s="98"/>
      <c r="G5" s="98"/>
      <c r="H5" s="98"/>
      <c r="I5" s="98"/>
    </row>
    <row r="6" spans="2:9" x14ac:dyDescent="0.3">
      <c r="B6" s="24" t="s">
        <v>39</v>
      </c>
      <c r="C6" s="25">
        <v>107528</v>
      </c>
      <c r="D6" s="25">
        <v>107873</v>
      </c>
      <c r="E6" s="25">
        <v>107100</v>
      </c>
      <c r="F6" s="25">
        <v>106839</v>
      </c>
      <c r="G6" s="25">
        <v>107374</v>
      </c>
      <c r="H6" s="25">
        <v>535</v>
      </c>
      <c r="I6" s="26">
        <v>5.0000000000000001E-3</v>
      </c>
    </row>
    <row r="7" spans="2:9" x14ac:dyDescent="0.3">
      <c r="B7" s="24" t="s">
        <v>40</v>
      </c>
      <c r="C7" s="25">
        <v>252102.24999999141</v>
      </c>
      <c r="D7" s="25">
        <v>248522.16666665961</v>
      </c>
      <c r="E7" s="25">
        <v>244211.74999999226</v>
      </c>
      <c r="F7" s="25">
        <v>239739.24999999191</v>
      </c>
      <c r="G7" s="25">
        <v>238927.99999999182</v>
      </c>
      <c r="H7" s="25">
        <v>-811</v>
      </c>
      <c r="I7" s="26">
        <v>-3.0000000000000001E-3</v>
      </c>
    </row>
    <row r="8" spans="2:9" x14ac:dyDescent="0.3">
      <c r="B8" s="24" t="s">
        <v>34</v>
      </c>
      <c r="C8" s="25">
        <v>151923.91666666709</v>
      </c>
      <c r="D8" s="25">
        <v>149141.75000000003</v>
      </c>
      <c r="E8" s="25">
        <v>148834.91666666657</v>
      </c>
      <c r="F8" s="25">
        <v>149942.16666666651</v>
      </c>
      <c r="G8" s="25">
        <v>162057.33333333328</v>
      </c>
      <c r="H8" s="25">
        <v>12115</v>
      </c>
      <c r="I8" s="26">
        <v>8.1000000000000003E-2</v>
      </c>
    </row>
    <row r="9" spans="2:9" x14ac:dyDescent="0.3">
      <c r="B9" s="24" t="s">
        <v>32</v>
      </c>
      <c r="C9" s="25">
        <v>332410.16666666575</v>
      </c>
      <c r="D9" s="25">
        <v>331009.1666666689</v>
      </c>
      <c r="E9" s="25">
        <v>327685.74999999866</v>
      </c>
      <c r="F9" s="25">
        <v>323699.33333333215</v>
      </c>
      <c r="G9" s="25">
        <v>328740.16666666715</v>
      </c>
      <c r="H9" s="25">
        <v>5041</v>
      </c>
      <c r="I9" s="26">
        <v>1.6E-2</v>
      </c>
    </row>
    <row r="10" spans="2:9" ht="27" x14ac:dyDescent="0.3">
      <c r="B10" s="24" t="s">
        <v>41</v>
      </c>
      <c r="C10" s="25">
        <v>185932.58333333305</v>
      </c>
      <c r="D10" s="25">
        <v>192494.08333333282</v>
      </c>
      <c r="E10" s="25">
        <v>196291.41666666605</v>
      </c>
      <c r="F10" s="25">
        <v>189452.4166666666</v>
      </c>
      <c r="G10" s="25">
        <v>190174.49999999933</v>
      </c>
      <c r="H10" s="25">
        <v>722</v>
      </c>
      <c r="I10" s="26">
        <v>4.0000000000000001E-3</v>
      </c>
    </row>
    <row r="11" spans="2:9" x14ac:dyDescent="0.3">
      <c r="B11" s="24" t="s">
        <v>42</v>
      </c>
      <c r="C11" s="25">
        <v>50306.24999999968</v>
      </c>
      <c r="D11" s="25">
        <v>50769.16666666641</v>
      </c>
      <c r="E11" s="25">
        <v>50775.249999999643</v>
      </c>
      <c r="F11" s="25">
        <v>49772.583333333139</v>
      </c>
      <c r="G11" s="25">
        <v>50372.333333333023</v>
      </c>
      <c r="H11" s="25">
        <v>600</v>
      </c>
      <c r="I11" s="26">
        <v>1.2E-2</v>
      </c>
    </row>
    <row r="12" spans="2:9" ht="27" x14ac:dyDescent="0.3">
      <c r="B12" s="24" t="s">
        <v>43</v>
      </c>
      <c r="C12" s="25">
        <v>34431.250000000073</v>
      </c>
      <c r="D12" s="25">
        <v>34814.499999999971</v>
      </c>
      <c r="E12" s="25">
        <v>34954.083333333292</v>
      </c>
      <c r="F12" s="25">
        <v>35161.666666666679</v>
      </c>
      <c r="G12" s="25">
        <v>36218.749999999985</v>
      </c>
      <c r="H12" s="25">
        <v>1057</v>
      </c>
      <c r="I12" s="26">
        <v>0.03</v>
      </c>
    </row>
    <row r="13" spans="2:9" ht="27" x14ac:dyDescent="0.3">
      <c r="B13" s="24" t="s">
        <v>44</v>
      </c>
      <c r="C13" s="25">
        <v>213944.24999999726</v>
      </c>
      <c r="D13" s="25">
        <v>213191.83333333154</v>
      </c>
      <c r="E13" s="25">
        <v>211703.08333333183</v>
      </c>
      <c r="F13" s="25">
        <v>209276.66666666488</v>
      </c>
      <c r="G13" s="25">
        <v>212805.24999999764</v>
      </c>
      <c r="H13" s="25">
        <v>3529</v>
      </c>
      <c r="I13" s="26">
        <v>1.7000000000000001E-2</v>
      </c>
    </row>
    <row r="14" spans="2:9" x14ac:dyDescent="0.3">
      <c r="B14" s="24" t="s">
        <v>45</v>
      </c>
      <c r="C14" s="25">
        <v>91404.58333333375</v>
      </c>
      <c r="D14" s="25">
        <v>92424.666666667137</v>
      </c>
      <c r="E14" s="25">
        <v>93029.166666666992</v>
      </c>
      <c r="F14" s="25">
        <v>92891.000000000568</v>
      </c>
      <c r="G14" s="25">
        <v>94092.666666667166</v>
      </c>
      <c r="H14" s="25">
        <v>1202</v>
      </c>
      <c r="I14" s="26">
        <v>1.2999999999999999E-2</v>
      </c>
    </row>
    <row r="15" spans="2:9" x14ac:dyDescent="0.3">
      <c r="B15" s="24" t="s">
        <v>46</v>
      </c>
      <c r="C15" s="25">
        <v>144668.99999999971</v>
      </c>
      <c r="D15" s="25">
        <v>146677.24999999994</v>
      </c>
      <c r="E15" s="25">
        <v>148618.66666666654</v>
      </c>
      <c r="F15" s="25">
        <v>148858.66666666637</v>
      </c>
      <c r="G15" s="25">
        <v>149689.3333333334</v>
      </c>
      <c r="H15" s="25">
        <v>831</v>
      </c>
      <c r="I15" s="26">
        <v>6.0000000000000001E-3</v>
      </c>
    </row>
    <row r="16" spans="2:9" x14ac:dyDescent="0.3">
      <c r="B16" s="27" t="s">
        <v>47</v>
      </c>
      <c r="C16" s="28">
        <f>SUM(C6:C15)</f>
        <v>1564652.2499999877</v>
      </c>
      <c r="D16" s="28">
        <f t="shared" ref="D16:G16" si="0">SUM(D6:D15)</f>
        <v>1566917.5833333267</v>
      </c>
      <c r="E16" s="28">
        <f t="shared" si="0"/>
        <v>1563204.0833333216</v>
      </c>
      <c r="F16" s="28">
        <f t="shared" si="0"/>
        <v>1545632.7499999886</v>
      </c>
      <c r="G16" s="28">
        <f t="shared" si="0"/>
        <v>1570452.333333323</v>
      </c>
      <c r="H16" s="28">
        <v>24820</v>
      </c>
      <c r="I16" s="29">
        <v>1.6E-2</v>
      </c>
    </row>
    <row r="17" spans="2:9" x14ac:dyDescent="0.3">
      <c r="B17" s="95"/>
      <c r="C17" s="95"/>
      <c r="D17" s="95"/>
      <c r="E17" s="95"/>
      <c r="F17" s="95"/>
      <c r="G17" s="95"/>
      <c r="H17" s="95"/>
      <c r="I17" s="95"/>
    </row>
    <row r="18" spans="2:9" x14ac:dyDescent="0.3">
      <c r="B18" s="22" t="s">
        <v>228</v>
      </c>
      <c r="C18" s="25">
        <v>13007.666666666666</v>
      </c>
      <c r="D18" s="25">
        <v>13058.333333333334</v>
      </c>
      <c r="E18" s="25">
        <v>12940.25</v>
      </c>
      <c r="F18" s="25">
        <v>12731.666666666666</v>
      </c>
      <c r="G18" s="25">
        <v>12607.5</v>
      </c>
      <c r="H18" s="25">
        <v>-124</v>
      </c>
      <c r="I18" s="30">
        <v>-1</v>
      </c>
    </row>
    <row r="19" spans="2:9" x14ac:dyDescent="0.3">
      <c r="B19" s="98" t="s">
        <v>48</v>
      </c>
      <c r="C19" s="98"/>
      <c r="D19" s="98"/>
      <c r="E19" s="98"/>
      <c r="F19" s="98"/>
      <c r="G19" s="98"/>
      <c r="H19" s="98"/>
      <c r="I19" s="98"/>
    </row>
    <row r="20" spans="2:9" x14ac:dyDescent="0.3">
      <c r="B20" s="24" t="s">
        <v>39</v>
      </c>
      <c r="C20" s="25">
        <v>167422</v>
      </c>
      <c r="D20" s="25">
        <v>167501</v>
      </c>
      <c r="E20" s="25">
        <v>164633</v>
      </c>
      <c r="F20" s="25">
        <v>163847</v>
      </c>
      <c r="G20" s="25">
        <v>159591</v>
      </c>
      <c r="H20" s="25">
        <v>-4256</v>
      </c>
      <c r="I20" s="30">
        <v>-2.6</v>
      </c>
    </row>
    <row r="21" spans="2:9" x14ac:dyDescent="0.3">
      <c r="B21" s="24" t="s">
        <v>40</v>
      </c>
      <c r="C21" s="25">
        <v>273056</v>
      </c>
      <c r="D21" s="25">
        <v>268940</v>
      </c>
      <c r="E21" s="25">
        <v>264216</v>
      </c>
      <c r="F21" s="25">
        <v>256682</v>
      </c>
      <c r="G21" s="25">
        <v>255653</v>
      </c>
      <c r="H21" s="25">
        <v>-1029</v>
      </c>
      <c r="I21" s="30">
        <v>-0.4</v>
      </c>
    </row>
    <row r="22" spans="2:9" x14ac:dyDescent="0.3">
      <c r="B22" s="24" t="s">
        <v>34</v>
      </c>
      <c r="C22" s="25">
        <v>184071</v>
      </c>
      <c r="D22" s="25">
        <v>181176</v>
      </c>
      <c r="E22" s="25">
        <v>179262</v>
      </c>
      <c r="F22" s="25">
        <v>176538</v>
      </c>
      <c r="G22" s="25">
        <v>192310</v>
      </c>
      <c r="H22" s="25">
        <v>15772</v>
      </c>
      <c r="I22" s="30">
        <v>8.9</v>
      </c>
    </row>
    <row r="23" spans="2:9" x14ac:dyDescent="0.3">
      <c r="B23" s="24" t="s">
        <v>32</v>
      </c>
      <c r="C23" s="25">
        <v>374170</v>
      </c>
      <c r="D23" s="25">
        <v>373913</v>
      </c>
      <c r="E23" s="25">
        <v>369842</v>
      </c>
      <c r="F23" s="25">
        <v>360435</v>
      </c>
      <c r="G23" s="25">
        <v>364530</v>
      </c>
      <c r="H23" s="25">
        <v>4095</v>
      </c>
      <c r="I23" s="30">
        <v>1.1000000000000001</v>
      </c>
    </row>
    <row r="24" spans="2:9" ht="27" x14ac:dyDescent="0.3">
      <c r="B24" s="24" t="s">
        <v>41</v>
      </c>
      <c r="C24" s="25">
        <v>229687</v>
      </c>
      <c r="D24" s="25">
        <v>235956</v>
      </c>
      <c r="E24" s="25">
        <v>240083</v>
      </c>
      <c r="F24" s="25">
        <v>230791</v>
      </c>
      <c r="G24" s="25">
        <v>231792</v>
      </c>
      <c r="H24" s="25">
        <v>1001</v>
      </c>
      <c r="I24" s="30">
        <v>0.4</v>
      </c>
    </row>
    <row r="25" spans="2:9" x14ac:dyDescent="0.3">
      <c r="B25" s="24" t="s">
        <v>42</v>
      </c>
      <c r="C25" s="25">
        <v>56442</v>
      </c>
      <c r="D25" s="25">
        <v>57118</v>
      </c>
      <c r="E25" s="25">
        <v>57277</v>
      </c>
      <c r="F25" s="25">
        <v>55473</v>
      </c>
      <c r="G25" s="25">
        <v>56050</v>
      </c>
      <c r="H25" s="25">
        <v>577</v>
      </c>
      <c r="I25" s="30">
        <v>1</v>
      </c>
    </row>
    <row r="26" spans="2:9" ht="27" x14ac:dyDescent="0.3">
      <c r="B26" s="24" t="s">
        <v>43</v>
      </c>
      <c r="C26" s="25">
        <v>37645</v>
      </c>
      <c r="D26" s="25">
        <v>38415</v>
      </c>
      <c r="E26" s="25">
        <v>38485</v>
      </c>
      <c r="F26" s="25">
        <v>38253</v>
      </c>
      <c r="G26" s="25">
        <v>39634</v>
      </c>
      <c r="H26" s="25">
        <v>1381</v>
      </c>
      <c r="I26" s="30">
        <v>3.6</v>
      </c>
    </row>
    <row r="27" spans="2:9" ht="27" x14ac:dyDescent="0.3">
      <c r="B27" s="24" t="s">
        <v>44</v>
      </c>
      <c r="C27" s="25">
        <v>239153</v>
      </c>
      <c r="D27" s="25">
        <v>239821</v>
      </c>
      <c r="E27" s="25">
        <v>238380</v>
      </c>
      <c r="F27" s="25">
        <v>233681</v>
      </c>
      <c r="G27" s="25">
        <v>237910</v>
      </c>
      <c r="H27" s="25">
        <v>4229</v>
      </c>
      <c r="I27" s="30">
        <v>1.8</v>
      </c>
    </row>
    <row r="28" spans="2:9" x14ac:dyDescent="0.3">
      <c r="B28" s="24" t="s">
        <v>49</v>
      </c>
      <c r="C28" s="25">
        <v>98380</v>
      </c>
      <c r="D28" s="25">
        <v>100119</v>
      </c>
      <c r="E28" s="25">
        <v>100871</v>
      </c>
      <c r="F28" s="25">
        <v>100518</v>
      </c>
      <c r="G28" s="25">
        <v>102145</v>
      </c>
      <c r="H28" s="25">
        <v>1627</v>
      </c>
      <c r="I28" s="30">
        <v>1.6</v>
      </c>
    </row>
    <row r="29" spans="2:9" x14ac:dyDescent="0.3">
      <c r="B29" s="24" t="s">
        <v>46</v>
      </c>
      <c r="C29" s="25">
        <v>160057</v>
      </c>
      <c r="D29" s="25">
        <v>162779</v>
      </c>
      <c r="E29" s="25">
        <v>164859</v>
      </c>
      <c r="F29" s="25">
        <v>163819</v>
      </c>
      <c r="G29" s="25">
        <v>164412</v>
      </c>
      <c r="H29" s="25">
        <v>593</v>
      </c>
      <c r="I29" s="30">
        <v>0.4</v>
      </c>
    </row>
    <row r="30" spans="2:9" x14ac:dyDescent="0.3">
      <c r="B30" s="27" t="s">
        <v>47</v>
      </c>
      <c r="C30" s="28">
        <f>SUM(C20:C29)</f>
        <v>1820083</v>
      </c>
      <c r="D30" s="28">
        <f t="shared" ref="D30:G30" si="1">SUM(D20:D29)</f>
        <v>1825738</v>
      </c>
      <c r="E30" s="28">
        <f t="shared" si="1"/>
        <v>1817908</v>
      </c>
      <c r="F30" s="28">
        <f t="shared" si="1"/>
        <v>1780037</v>
      </c>
      <c r="G30" s="28">
        <f t="shared" si="1"/>
        <v>1804027</v>
      </c>
      <c r="H30" s="28">
        <v>23990</v>
      </c>
      <c r="I30" s="31">
        <v>1.3</v>
      </c>
    </row>
    <row r="31" spans="2:9" x14ac:dyDescent="0.3">
      <c r="B31" s="95"/>
      <c r="C31" s="95"/>
      <c r="D31" s="95"/>
      <c r="E31" s="95"/>
      <c r="F31" s="95"/>
      <c r="G31" s="95"/>
      <c r="H31" s="95"/>
      <c r="I31" s="95"/>
    </row>
    <row r="32" spans="2:9" x14ac:dyDescent="0.3">
      <c r="B32" s="22" t="s">
        <v>229</v>
      </c>
      <c r="C32" s="25">
        <v>13044</v>
      </c>
      <c r="D32" s="25">
        <v>13049</v>
      </c>
      <c r="E32" s="25">
        <v>12917</v>
      </c>
      <c r="F32" s="25">
        <v>12659</v>
      </c>
      <c r="G32" s="25">
        <v>12613</v>
      </c>
      <c r="H32" s="25">
        <v>-46</v>
      </c>
      <c r="I32" s="30">
        <v>-0.4</v>
      </c>
    </row>
    <row r="33" spans="2:9" x14ac:dyDescent="0.3">
      <c r="B33" s="7" t="s">
        <v>223</v>
      </c>
      <c r="C33" s="1"/>
      <c r="D33" s="1"/>
      <c r="E33" s="1"/>
      <c r="F33" s="1"/>
      <c r="G33" s="1"/>
      <c r="H33" s="1"/>
      <c r="I33" s="1"/>
    </row>
    <row r="34" spans="2:9" x14ac:dyDescent="0.3">
      <c r="B34" s="7" t="s">
        <v>50</v>
      </c>
      <c r="C34" s="1"/>
      <c r="D34" s="1"/>
      <c r="E34" s="1"/>
      <c r="F34" s="1"/>
      <c r="G34" s="1"/>
      <c r="H34" s="1"/>
      <c r="I34" s="1"/>
    </row>
    <row r="35" spans="2:9" x14ac:dyDescent="0.3">
      <c r="B35" s="7"/>
    </row>
  </sheetData>
  <mergeCells count="7">
    <mergeCell ref="B31:I31"/>
    <mergeCell ref="B2:I2"/>
    <mergeCell ref="B3:G3"/>
    <mergeCell ref="H3:I3"/>
    <mergeCell ref="B5:I5"/>
    <mergeCell ref="B17:I17"/>
    <mergeCell ref="B19:I19"/>
  </mergeCells>
  <pageMargins left="0.7" right="0.7" top="0.75" bottom="0.75" header="0.3" footer="0.3"/>
  <pageSetup paperSize="9" fitToHeight="0" orientation="landscape" r:id="rId1"/>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71C67-4606-4499-B584-D21BD8FB1783}">
  <sheetPr>
    <pageSetUpPr fitToPage="1"/>
  </sheetPr>
  <dimension ref="B5:G61"/>
  <sheetViews>
    <sheetView topLeftCell="A31" workbookViewId="0">
      <selection activeCell="B10" sqref="B10"/>
    </sheetView>
  </sheetViews>
  <sheetFormatPr defaultRowHeight="14.4" x14ac:dyDescent="0.3"/>
  <cols>
    <col min="2" max="2" width="28.5546875" customWidth="1"/>
    <col min="3" max="3" width="24.21875" customWidth="1"/>
    <col min="4" max="4" width="16.5546875" customWidth="1"/>
    <col min="5" max="5" width="19.5546875" customWidth="1"/>
    <col min="6" max="6" width="15.77734375" customWidth="1"/>
    <col min="7" max="7" width="20" customWidth="1"/>
  </cols>
  <sheetData>
    <row r="5" spans="2:7" ht="39" customHeight="1" x14ac:dyDescent="0.3">
      <c r="B5" s="96" t="s">
        <v>232</v>
      </c>
      <c r="C5" s="96"/>
      <c r="D5" s="96"/>
      <c r="E5" s="96"/>
      <c r="F5" s="96"/>
      <c r="G5" s="96"/>
    </row>
    <row r="6" spans="2:7" x14ac:dyDescent="0.3">
      <c r="B6" s="114"/>
      <c r="C6" s="97" t="s">
        <v>169</v>
      </c>
      <c r="D6" s="97" t="s">
        <v>170</v>
      </c>
      <c r="E6" s="97" t="s">
        <v>171</v>
      </c>
      <c r="F6" s="97" t="s">
        <v>172</v>
      </c>
      <c r="G6" s="97" t="s">
        <v>173</v>
      </c>
    </row>
    <row r="7" spans="2:7" x14ac:dyDescent="0.3">
      <c r="B7" s="114"/>
      <c r="C7" s="97"/>
      <c r="D7" s="97"/>
      <c r="E7" s="97"/>
      <c r="F7" s="97"/>
      <c r="G7" s="97"/>
    </row>
    <row r="8" spans="2:7" x14ac:dyDescent="0.3">
      <c r="B8" s="110" t="s">
        <v>100</v>
      </c>
      <c r="C8" s="110"/>
      <c r="D8" s="110"/>
      <c r="E8" s="110"/>
      <c r="F8" s="110"/>
      <c r="G8" s="110"/>
    </row>
    <row r="9" spans="2:7" x14ac:dyDescent="0.3">
      <c r="B9" s="66">
        <v>2019</v>
      </c>
      <c r="C9" s="73">
        <v>3587775</v>
      </c>
      <c r="D9" s="72">
        <v>114.2982882212919</v>
      </c>
      <c r="E9" s="72">
        <v>98.557341404089101</v>
      </c>
      <c r="F9" s="68">
        <v>32695.945021978725</v>
      </c>
      <c r="G9" s="72">
        <v>286.05804628216652</v>
      </c>
    </row>
    <row r="10" spans="2:7" x14ac:dyDescent="0.3">
      <c r="B10" s="66">
        <v>2020</v>
      </c>
      <c r="C10" s="74">
        <v>3678999</v>
      </c>
      <c r="D10" s="72">
        <v>115.81643081801911</v>
      </c>
      <c r="E10" s="72">
        <v>99.866408237321536</v>
      </c>
      <c r="F10" s="68">
        <v>32222.301823656511</v>
      </c>
      <c r="G10" s="72">
        <v>278.21874319617916</v>
      </c>
    </row>
    <row r="11" spans="2:7" x14ac:dyDescent="0.3">
      <c r="B11" s="66" t="s">
        <v>166</v>
      </c>
      <c r="C11" s="74">
        <v>3706360</v>
      </c>
      <c r="D11" s="72">
        <v>115.97135900071034</v>
      </c>
      <c r="E11" s="72">
        <v>100</v>
      </c>
      <c r="F11" s="68">
        <v>32165.958044313255</v>
      </c>
      <c r="G11" s="72">
        <v>277.36122368037644</v>
      </c>
    </row>
    <row r="12" spans="2:7" x14ac:dyDescent="0.3">
      <c r="B12" s="69" t="s">
        <v>101</v>
      </c>
      <c r="C12" s="70"/>
      <c r="D12" s="72"/>
      <c r="E12" s="72"/>
      <c r="F12" s="68"/>
      <c r="G12" s="72"/>
    </row>
    <row r="13" spans="2:7" x14ac:dyDescent="0.3">
      <c r="B13" s="110" t="s">
        <v>102</v>
      </c>
      <c r="C13" s="110"/>
      <c r="D13" s="110"/>
      <c r="E13" s="110"/>
      <c r="F13" s="110"/>
      <c r="G13" s="110"/>
    </row>
    <row r="14" spans="2:7" x14ac:dyDescent="0.3">
      <c r="B14" s="66" t="s">
        <v>28</v>
      </c>
      <c r="C14" s="73">
        <v>2244361</v>
      </c>
      <c r="D14" s="72">
        <v>103.8118486299274</v>
      </c>
      <c r="E14" s="72">
        <v>89.51507469123608</v>
      </c>
      <c r="F14" s="68">
        <v>28341.058922459775</v>
      </c>
      <c r="G14" s="72">
        <v>273.00408668658918</v>
      </c>
    </row>
    <row r="15" spans="2:7" x14ac:dyDescent="0.3">
      <c r="B15" s="66" t="s">
        <v>27</v>
      </c>
      <c r="C15" s="73">
        <v>1461999</v>
      </c>
      <c r="D15" s="72">
        <v>133.91192232969047</v>
      </c>
      <c r="E15" s="72">
        <v>115.46982244889467</v>
      </c>
      <c r="F15" s="68">
        <v>38037.681908708677</v>
      </c>
      <c r="G15" s="72">
        <v>284.05000277017973</v>
      </c>
    </row>
    <row r="16" spans="2:7" x14ac:dyDescent="0.3">
      <c r="B16" s="98" t="s">
        <v>174</v>
      </c>
      <c r="C16" s="98"/>
      <c r="D16" s="98"/>
      <c r="E16" s="98"/>
      <c r="F16" s="98"/>
      <c r="G16" s="98"/>
    </row>
    <row r="17" spans="2:7" x14ac:dyDescent="0.3">
      <c r="B17" s="66" t="s">
        <v>128</v>
      </c>
      <c r="C17" s="74">
        <v>3660715</v>
      </c>
      <c r="D17" s="72">
        <v>116.0961161337609</v>
      </c>
      <c r="E17" s="72">
        <v>100.10757581365395</v>
      </c>
      <c r="F17" s="68">
        <v>32221.78654659562</v>
      </c>
      <c r="G17" s="72">
        <v>277.54405245969707</v>
      </c>
    </row>
    <row r="18" spans="2:7" x14ac:dyDescent="0.3">
      <c r="B18" s="66" t="s">
        <v>129</v>
      </c>
      <c r="C18" s="74">
        <v>45645</v>
      </c>
      <c r="D18" s="72">
        <v>105.40044422134875</v>
      </c>
      <c r="E18" s="72">
        <v>90.884891864294843</v>
      </c>
      <c r="F18" s="68">
        <v>27688.529284697113</v>
      </c>
      <c r="G18" s="72">
        <v>262.69841165516488</v>
      </c>
    </row>
    <row r="19" spans="2:7" x14ac:dyDescent="0.3">
      <c r="B19" s="98" t="s">
        <v>105</v>
      </c>
      <c r="C19" s="98"/>
      <c r="D19" s="98"/>
      <c r="E19" s="98"/>
      <c r="F19" s="98"/>
      <c r="G19" s="98"/>
    </row>
    <row r="20" spans="2:7" x14ac:dyDescent="0.3">
      <c r="B20" s="69" t="s">
        <v>106</v>
      </c>
      <c r="C20" s="74">
        <v>233993</v>
      </c>
      <c r="D20" s="72">
        <v>92.019542958960244</v>
      </c>
      <c r="E20" s="72">
        <v>79.346783336734561</v>
      </c>
      <c r="F20" s="68">
        <v>19007.74945840257</v>
      </c>
      <c r="G20" s="72">
        <v>206.56209373784685</v>
      </c>
    </row>
    <row r="21" spans="2:7" x14ac:dyDescent="0.3">
      <c r="B21" s="69" t="s">
        <v>107</v>
      </c>
      <c r="C21" s="74">
        <v>2109075</v>
      </c>
      <c r="D21" s="72">
        <v>113.07507309042873</v>
      </c>
      <c r="E21" s="72">
        <v>97.502585176859171</v>
      </c>
      <c r="F21" s="68">
        <v>31291.207408726783</v>
      </c>
      <c r="G21" s="72">
        <v>276.72949089055629</v>
      </c>
    </row>
    <row r="22" spans="2:7" x14ac:dyDescent="0.3">
      <c r="B22" s="69" t="s">
        <v>108</v>
      </c>
      <c r="C22" s="74">
        <v>1363292</v>
      </c>
      <c r="D22" s="72">
        <v>123.16307590290077</v>
      </c>
      <c r="E22" s="72">
        <v>106.20128707998187</v>
      </c>
      <c r="F22" s="68">
        <v>35777.688618828841</v>
      </c>
      <c r="G22" s="72">
        <v>290.49037917041983</v>
      </c>
    </row>
    <row r="23" spans="2:7" x14ac:dyDescent="0.3">
      <c r="B23" s="110" t="s">
        <v>109</v>
      </c>
      <c r="C23" s="110"/>
      <c r="D23" s="110"/>
      <c r="E23" s="110"/>
      <c r="F23" s="110"/>
      <c r="G23" s="110"/>
    </row>
    <row r="24" spans="2:7" x14ac:dyDescent="0.3">
      <c r="B24" s="66" t="s">
        <v>86</v>
      </c>
      <c r="C24" s="73">
        <v>3073191</v>
      </c>
      <c r="D24" s="72">
        <v>119.98211081240343</v>
      </c>
      <c r="E24" s="72">
        <v>103.45839856172465</v>
      </c>
      <c r="F24" s="68">
        <v>35843.227690143824</v>
      </c>
      <c r="G24" s="72">
        <v>298.7380989336491</v>
      </c>
    </row>
    <row r="25" spans="2:7" x14ac:dyDescent="0.3">
      <c r="B25" s="66" t="s">
        <v>110</v>
      </c>
      <c r="C25" s="73">
        <v>633169</v>
      </c>
      <c r="D25" s="72">
        <v>82.472958826326831</v>
      </c>
      <c r="E25" s="72">
        <v>71.114936943889461</v>
      </c>
      <c r="F25" s="68">
        <v>14317.718506149211</v>
      </c>
      <c r="G25" s="72">
        <v>173.60500593048619</v>
      </c>
    </row>
    <row r="26" spans="2:7" x14ac:dyDescent="0.3">
      <c r="B26" s="110" t="s">
        <v>175</v>
      </c>
      <c r="C26" s="110"/>
      <c r="D26" s="110"/>
      <c r="E26" s="110"/>
      <c r="F26" s="110"/>
      <c r="G26" s="110"/>
    </row>
    <row r="27" spans="2:7" x14ac:dyDescent="0.3">
      <c r="B27" s="66" t="s">
        <v>112</v>
      </c>
      <c r="C27" s="73">
        <v>266064</v>
      </c>
      <c r="D27" s="72">
        <v>69.813024651403168</v>
      </c>
      <c r="E27" s="72">
        <v>60.198505262817136</v>
      </c>
      <c r="F27" s="68">
        <v>20022.775040328594</v>
      </c>
      <c r="G27" s="72">
        <v>286.805723434963</v>
      </c>
    </row>
    <row r="28" spans="2:7" x14ac:dyDescent="0.3">
      <c r="B28" s="66" t="s">
        <v>85</v>
      </c>
      <c r="C28" s="73">
        <v>3440296</v>
      </c>
      <c r="D28" s="72">
        <v>119.67243242059861</v>
      </c>
      <c r="E28" s="72">
        <v>103.19136849975656</v>
      </c>
      <c r="F28" s="68">
        <v>33105.081841443534</v>
      </c>
      <c r="G28" s="72">
        <v>276.63080938384371</v>
      </c>
    </row>
    <row r="29" spans="2:7" x14ac:dyDescent="0.3">
      <c r="B29" s="110" t="s">
        <v>113</v>
      </c>
      <c r="C29" s="110"/>
      <c r="D29" s="110"/>
      <c r="E29" s="110"/>
      <c r="F29" s="110"/>
      <c r="G29" s="110"/>
    </row>
    <row r="30" spans="2:7" x14ac:dyDescent="0.3">
      <c r="B30" s="66" t="s">
        <v>114</v>
      </c>
      <c r="C30" s="73">
        <v>202741</v>
      </c>
      <c r="D30" s="72">
        <v>85.165427018142566</v>
      </c>
      <c r="E30" s="72">
        <v>73.436603444149455</v>
      </c>
      <c r="F30" s="68">
        <v>3446.6367366738896</v>
      </c>
      <c r="G30" s="72">
        <v>40.469904952624283</v>
      </c>
    </row>
    <row r="31" spans="2:7" x14ac:dyDescent="0.3">
      <c r="B31" s="66" t="s">
        <v>115</v>
      </c>
      <c r="C31" s="73">
        <v>174084</v>
      </c>
      <c r="D31" s="72">
        <v>83.037903925871277</v>
      </c>
      <c r="E31" s="72">
        <v>71.602078859283409</v>
      </c>
      <c r="F31" s="68">
        <v>9897.143734289195</v>
      </c>
      <c r="G31" s="72">
        <v>119.18826543507731</v>
      </c>
    </row>
    <row r="32" spans="2:7" x14ac:dyDescent="0.3">
      <c r="B32" s="66" t="s">
        <v>116</v>
      </c>
      <c r="C32" s="73">
        <v>395164</v>
      </c>
      <c r="D32" s="72">
        <v>92.362562037728992</v>
      </c>
      <c r="E32" s="72">
        <v>79.642562468517127</v>
      </c>
      <c r="F32" s="68">
        <v>20857.164058542745</v>
      </c>
      <c r="G32" s="72">
        <v>225.81837920458341</v>
      </c>
    </row>
    <row r="33" spans="2:7" x14ac:dyDescent="0.3">
      <c r="B33" s="66" t="s">
        <v>117</v>
      </c>
      <c r="C33" s="73">
        <v>208566</v>
      </c>
      <c r="D33" s="72">
        <v>123.92172037963941</v>
      </c>
      <c r="E33" s="72">
        <v>106.85545245605029</v>
      </c>
      <c r="F33" s="68">
        <v>35411.481545362105</v>
      </c>
      <c r="G33" s="72">
        <v>285.75685874015898</v>
      </c>
    </row>
    <row r="34" spans="2:7" x14ac:dyDescent="0.3">
      <c r="B34" s="66" t="s">
        <v>118</v>
      </c>
      <c r="C34" s="73">
        <v>12753</v>
      </c>
      <c r="D34" s="72">
        <v>95.534551025467991</v>
      </c>
      <c r="E34" s="72">
        <v>82.37771105612623</v>
      </c>
      <c r="F34" s="68">
        <v>28944.983807731485</v>
      </c>
      <c r="G34" s="72">
        <v>302.97922057555087</v>
      </c>
    </row>
    <row r="35" spans="2:7" x14ac:dyDescent="0.3">
      <c r="B35" s="66" t="s">
        <v>119</v>
      </c>
      <c r="C35" s="73">
        <v>38377</v>
      </c>
      <c r="D35" s="72">
        <v>91.568141011668203</v>
      </c>
      <c r="E35" s="72">
        <v>78.957547622691337</v>
      </c>
      <c r="F35" s="68">
        <v>28274.083554212164</v>
      </c>
      <c r="G35" s="72">
        <v>308.77642859004089</v>
      </c>
    </row>
    <row r="36" spans="2:7" x14ac:dyDescent="0.3">
      <c r="B36" s="66" t="s">
        <v>120</v>
      </c>
      <c r="C36" s="73">
        <v>2674675</v>
      </c>
      <c r="D36" s="72">
        <v>119.49099733369339</v>
      </c>
      <c r="E36" s="72">
        <v>103.03492031421438</v>
      </c>
      <c r="F36" s="68">
        <v>37281.191168112338</v>
      </c>
      <c r="G36" s="72">
        <v>312</v>
      </c>
    </row>
    <row r="37" spans="2:7" x14ac:dyDescent="0.3">
      <c r="B37" s="110" t="s">
        <v>176</v>
      </c>
      <c r="C37" s="110"/>
      <c r="D37" s="110"/>
      <c r="E37" s="110"/>
      <c r="F37" s="110"/>
      <c r="G37" s="110"/>
    </row>
    <row r="38" spans="2:7" x14ac:dyDescent="0.3">
      <c r="B38" s="66" t="s">
        <v>12</v>
      </c>
      <c r="C38" s="73">
        <v>248397</v>
      </c>
      <c r="D38" s="72">
        <v>113.68350597867939</v>
      </c>
      <c r="E38" s="72">
        <v>98.027225823906278</v>
      </c>
      <c r="F38" s="68">
        <v>31365.38396832531</v>
      </c>
      <c r="G38" s="72">
        <v>275.90092070355115</v>
      </c>
    </row>
    <row r="39" spans="2:7" x14ac:dyDescent="0.3">
      <c r="B39" s="66" t="s">
        <v>19</v>
      </c>
      <c r="C39" s="73">
        <v>12838</v>
      </c>
      <c r="D39" s="72">
        <v>116.62661347529631</v>
      </c>
      <c r="E39" s="72">
        <v>100.56501405194534</v>
      </c>
      <c r="F39" s="68">
        <v>32477.177847016665</v>
      </c>
      <c r="G39" s="72">
        <v>278.47141299267798</v>
      </c>
    </row>
    <row r="40" spans="2:7" x14ac:dyDescent="0.3">
      <c r="B40" s="66" t="s">
        <v>9</v>
      </c>
      <c r="C40" s="73">
        <v>104845</v>
      </c>
      <c r="D40" s="72">
        <v>118.68489490752826</v>
      </c>
      <c r="E40" s="72">
        <v>102.33983280889318</v>
      </c>
      <c r="F40" s="68">
        <v>32974.410736515929</v>
      </c>
      <c r="G40" s="72">
        <v>277.83157041346749</v>
      </c>
    </row>
    <row r="41" spans="2:7" x14ac:dyDescent="0.3">
      <c r="B41" s="66" t="s">
        <v>10</v>
      </c>
      <c r="C41" s="73">
        <v>485093</v>
      </c>
      <c r="D41" s="72">
        <v>111.1215435642507</v>
      </c>
      <c r="E41" s="72">
        <v>95.818092089073531</v>
      </c>
      <c r="F41" s="68">
        <v>30530.162411743338</v>
      </c>
      <c r="G41" s="72">
        <v>274.74566526418647</v>
      </c>
    </row>
    <row r="42" spans="2:7" x14ac:dyDescent="0.3">
      <c r="B42" s="66" t="s">
        <v>17</v>
      </c>
      <c r="C42" s="73">
        <v>108505</v>
      </c>
      <c r="D42" s="72">
        <v>118.90371261605787</v>
      </c>
      <c r="E42" s="72">
        <v>102.52851535121665</v>
      </c>
      <c r="F42" s="68">
        <v>33477.044685221888</v>
      </c>
      <c r="G42" s="72">
        <v>281.5475139394498</v>
      </c>
    </row>
    <row r="43" spans="2:7" x14ac:dyDescent="0.3">
      <c r="B43" s="66" t="s">
        <v>20</v>
      </c>
      <c r="C43" s="73">
        <v>267486</v>
      </c>
      <c r="D43" s="72">
        <v>109.75521968932165</v>
      </c>
      <c r="E43" s="72">
        <v>94.639935786774203</v>
      </c>
      <c r="F43" s="68">
        <v>30317.79767374778</v>
      </c>
      <c r="G43" s="72">
        <v>276.23103265217617</v>
      </c>
    </row>
    <row r="44" spans="2:7" x14ac:dyDescent="0.3">
      <c r="B44" s="66" t="s">
        <v>7</v>
      </c>
      <c r="C44" s="73">
        <v>89843</v>
      </c>
      <c r="D44" s="72">
        <v>116.67042396542553</v>
      </c>
      <c r="E44" s="72">
        <v>100.60279104318413</v>
      </c>
      <c r="F44" s="68">
        <v>32829.563650256714</v>
      </c>
      <c r="G44" s="72">
        <v>281.38719766704139</v>
      </c>
    </row>
    <row r="45" spans="2:7" x14ac:dyDescent="0.3">
      <c r="B45" s="66" t="s">
        <v>6</v>
      </c>
      <c r="C45" s="73">
        <v>275079</v>
      </c>
      <c r="D45" s="72">
        <v>111.71975555206843</v>
      </c>
      <c r="E45" s="72">
        <v>96.333919439009193</v>
      </c>
      <c r="F45" s="68">
        <v>30756.202300175959</v>
      </c>
      <c r="G45" s="72">
        <v>275.29779445177564</v>
      </c>
    </row>
    <row r="46" spans="2:7" x14ac:dyDescent="0.3">
      <c r="B46" s="66" t="s">
        <v>16</v>
      </c>
      <c r="C46" s="73">
        <v>239279</v>
      </c>
      <c r="D46" s="72">
        <v>114.55508142867032</v>
      </c>
      <c r="E46" s="72">
        <v>98.778769530474037</v>
      </c>
      <c r="F46" s="68">
        <v>31839.672359588883</v>
      </c>
      <c r="G46" s="72">
        <v>277.94203419439231</v>
      </c>
    </row>
    <row r="47" spans="2:7" x14ac:dyDescent="0.3">
      <c r="B47" s="66" t="s">
        <v>18</v>
      </c>
      <c r="C47" s="73">
        <v>56160</v>
      </c>
      <c r="D47" s="72">
        <v>114.3440477220196</v>
      </c>
      <c r="E47" s="72">
        <v>98.596798991826276</v>
      </c>
      <c r="F47" s="68">
        <v>31937.778838497201</v>
      </c>
      <c r="G47" s="72">
        <v>279.31299857549857</v>
      </c>
    </row>
    <row r="48" spans="2:7" x14ac:dyDescent="0.3">
      <c r="B48" s="66" t="s">
        <v>30</v>
      </c>
      <c r="C48" s="73">
        <v>96416</v>
      </c>
      <c r="D48" s="72">
        <v>110.7259179334178</v>
      </c>
      <c r="E48" s="72">
        <v>95.476951281341442</v>
      </c>
      <c r="F48" s="68">
        <v>30631.431267320946</v>
      </c>
      <c r="G48" s="72">
        <v>276.64192665117821</v>
      </c>
    </row>
    <row r="49" spans="2:7" x14ac:dyDescent="0.3">
      <c r="B49" s="66" t="s">
        <v>8</v>
      </c>
      <c r="C49" s="73">
        <v>490679</v>
      </c>
      <c r="D49" s="72">
        <v>127.82774040476369</v>
      </c>
      <c r="E49" s="72">
        <v>110.22354269727987</v>
      </c>
      <c r="F49" s="68">
        <v>35314.571432892015</v>
      </c>
      <c r="G49" s="72">
        <v>276.26688323730991</v>
      </c>
    </row>
    <row r="50" spans="2:7" x14ac:dyDescent="0.3">
      <c r="B50" s="66" t="s">
        <v>2</v>
      </c>
      <c r="C50" s="73">
        <v>80629</v>
      </c>
      <c r="D50" s="72">
        <v>115.95059677555248</v>
      </c>
      <c r="E50" s="72">
        <v>99.982097109720229</v>
      </c>
      <c r="F50" s="68">
        <v>32374.243867342964</v>
      </c>
      <c r="G50" s="72">
        <v>279.2072207270337</v>
      </c>
    </row>
    <row r="51" spans="2:7" x14ac:dyDescent="0.3">
      <c r="B51" s="66" t="s">
        <v>11</v>
      </c>
      <c r="C51" s="73">
        <v>19595</v>
      </c>
      <c r="D51" s="72">
        <v>116.45297878790612</v>
      </c>
      <c r="E51" s="72">
        <v>100.41529200946316</v>
      </c>
      <c r="F51" s="68">
        <v>32326.306887471303</v>
      </c>
      <c r="G51" s="72">
        <v>277.59106915029344</v>
      </c>
    </row>
    <row r="52" spans="2:7" x14ac:dyDescent="0.3">
      <c r="B52" s="66" t="s">
        <v>5</v>
      </c>
      <c r="C52" s="73">
        <v>317551</v>
      </c>
      <c r="D52" s="72">
        <v>117.51671496515901</v>
      </c>
      <c r="E52" s="72">
        <v>101.33253242676858</v>
      </c>
      <c r="F52" s="68">
        <v>32855.422504669579</v>
      </c>
      <c r="G52" s="72">
        <v>279.58084528154535</v>
      </c>
    </row>
    <row r="53" spans="2:7" x14ac:dyDescent="0.3">
      <c r="B53" s="66" t="s">
        <v>13</v>
      </c>
      <c r="C53" s="73">
        <v>231038</v>
      </c>
      <c r="D53" s="72">
        <v>117.5807229861469</v>
      </c>
      <c r="E53" s="72">
        <v>101.38772538263237</v>
      </c>
      <c r="F53" s="68">
        <v>32671.953422900529</v>
      </c>
      <c r="G53" s="72">
        <v>277.86828140825321</v>
      </c>
    </row>
    <row r="54" spans="2:7" x14ac:dyDescent="0.3">
      <c r="B54" s="66" t="s">
        <v>3</v>
      </c>
      <c r="C54" s="73">
        <v>36239</v>
      </c>
      <c r="D54" s="72">
        <v>113.49120200080749</v>
      </c>
      <c r="E54" s="72">
        <v>97.861405590765173</v>
      </c>
      <c r="F54" s="68">
        <v>31770.590356245917</v>
      </c>
      <c r="G54" s="72">
        <v>279.93879522061866</v>
      </c>
    </row>
    <row r="55" spans="2:7" x14ac:dyDescent="0.3">
      <c r="B55" s="66" t="s">
        <v>4</v>
      </c>
      <c r="C55" s="73">
        <v>121827</v>
      </c>
      <c r="D55" s="72">
        <v>112.50897033519394</v>
      </c>
      <c r="E55" s="72">
        <v>97.014445035954793</v>
      </c>
      <c r="F55" s="68">
        <v>31331.666175478578</v>
      </c>
      <c r="G55" s="72">
        <v>278.48149425004311</v>
      </c>
    </row>
    <row r="56" spans="2:7" x14ac:dyDescent="0.3">
      <c r="B56" s="66" t="s">
        <v>15</v>
      </c>
      <c r="C56" s="73">
        <v>306641</v>
      </c>
      <c r="D56" s="72">
        <v>113.34771298852101</v>
      </c>
      <c r="E56" s="72">
        <v>97.737677617304414</v>
      </c>
      <c r="F56" s="68">
        <v>31739.592280778208</v>
      </c>
      <c r="G56" s="72">
        <v>280.01969730075234</v>
      </c>
    </row>
    <row r="57" spans="2:7" x14ac:dyDescent="0.3">
      <c r="B57" s="66" t="s">
        <v>14</v>
      </c>
      <c r="C57" s="73">
        <v>117730</v>
      </c>
      <c r="D57" s="72">
        <v>121.28138920199693</v>
      </c>
      <c r="E57" s="72">
        <v>104.57874275773045</v>
      </c>
      <c r="F57" s="68">
        <v>33583.155594496107</v>
      </c>
      <c r="G57" s="72">
        <v>276.90279452985646</v>
      </c>
    </row>
    <row r="58" spans="2:7" x14ac:dyDescent="0.3">
      <c r="B58" s="66" t="s">
        <v>29</v>
      </c>
      <c r="C58" s="73">
        <v>490</v>
      </c>
      <c r="D58" s="72">
        <v>118.10225086336976</v>
      </c>
      <c r="E58" s="72">
        <v>101.83742941448706</v>
      </c>
      <c r="F58" s="68">
        <v>35942.853387755131</v>
      </c>
      <c r="G58" s="72">
        <v>304.33673469387753</v>
      </c>
    </row>
    <row r="59" spans="2:7" x14ac:dyDescent="0.3">
      <c r="B59" s="109" t="s">
        <v>222</v>
      </c>
      <c r="C59" s="109"/>
      <c r="D59" s="3"/>
      <c r="E59" s="3"/>
      <c r="F59" s="3"/>
      <c r="G59" s="3"/>
    </row>
    <row r="60" spans="2:7" x14ac:dyDescent="0.3">
      <c r="B60" s="20"/>
      <c r="C60" s="3"/>
      <c r="D60" s="3"/>
      <c r="E60" s="3"/>
      <c r="F60" s="3"/>
      <c r="G60" s="3"/>
    </row>
    <row r="61" spans="2:7" x14ac:dyDescent="0.3">
      <c r="B61" s="3"/>
      <c r="C61" s="3"/>
      <c r="D61" s="3"/>
      <c r="E61" s="3"/>
      <c r="F61" s="3"/>
      <c r="G61" s="3"/>
    </row>
  </sheetData>
  <mergeCells count="16">
    <mergeCell ref="B5:G5"/>
    <mergeCell ref="B6:B7"/>
    <mergeCell ref="C6:C7"/>
    <mergeCell ref="D6:D7"/>
    <mergeCell ref="E6:E7"/>
    <mergeCell ref="F6:F7"/>
    <mergeCell ref="G6:G7"/>
    <mergeCell ref="B59:C59"/>
    <mergeCell ref="B26:G26"/>
    <mergeCell ref="B29:G29"/>
    <mergeCell ref="B37:G37"/>
    <mergeCell ref="B8:G8"/>
    <mergeCell ref="B13:G13"/>
    <mergeCell ref="B16:G16"/>
    <mergeCell ref="B19:G19"/>
    <mergeCell ref="B23:G23"/>
  </mergeCells>
  <pageMargins left="0.7" right="0.7" top="0.75" bottom="0.75" header="0.3" footer="0.3"/>
  <pageSetup paperSize="9" fitToHeight="0" orientation="landscape"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3EBE-3B84-4B90-B55B-B3D119DC4603}">
  <sheetPr>
    <pageSetUpPr fitToPage="1"/>
  </sheetPr>
  <dimension ref="B5:L23"/>
  <sheetViews>
    <sheetView topLeftCell="A3" workbookViewId="0">
      <selection activeCell="B9" sqref="B9:B21"/>
    </sheetView>
  </sheetViews>
  <sheetFormatPr defaultRowHeight="14.4" x14ac:dyDescent="0.3"/>
  <cols>
    <col min="2" max="2" width="22.44140625" customWidth="1"/>
    <col min="3" max="3" width="18.21875" customWidth="1"/>
    <col min="4" max="4" width="15.5546875" customWidth="1"/>
    <col min="5" max="5" width="15.21875" customWidth="1"/>
    <col min="6" max="6" width="12.44140625" bestFit="1" customWidth="1"/>
    <col min="7" max="7" width="14.44140625" customWidth="1"/>
    <col min="8" max="8" width="16.21875" customWidth="1"/>
    <col min="9" max="9" width="14.77734375" customWidth="1"/>
    <col min="10" max="10" width="11.77734375" customWidth="1"/>
    <col min="11" max="11" width="12.77734375" customWidth="1"/>
  </cols>
  <sheetData>
    <row r="5" spans="2:12" ht="30.75" customHeight="1" x14ac:dyDescent="0.3">
      <c r="B5" s="105" t="s">
        <v>182</v>
      </c>
      <c r="C5" s="105"/>
      <c r="D5" s="105"/>
      <c r="E5" s="105"/>
      <c r="F5" s="105"/>
      <c r="G5" s="105"/>
      <c r="H5" s="105"/>
      <c r="I5" s="105"/>
      <c r="J5" s="105"/>
      <c r="K5" s="105"/>
      <c r="L5" s="105"/>
    </row>
    <row r="6" spans="2:12" ht="29.25" customHeight="1" x14ac:dyDescent="0.3">
      <c r="B6" s="115" t="s">
        <v>165</v>
      </c>
      <c r="C6" s="99" t="s">
        <v>207</v>
      </c>
      <c r="D6" s="99"/>
      <c r="E6" s="99"/>
      <c r="F6" s="99"/>
      <c r="G6" s="97" t="s">
        <v>208</v>
      </c>
      <c r="H6" s="99"/>
      <c r="I6" s="97" t="s">
        <v>209</v>
      </c>
      <c r="J6" s="99"/>
      <c r="K6" s="97" t="s">
        <v>210</v>
      </c>
      <c r="L6" s="99"/>
    </row>
    <row r="7" spans="2:12" x14ac:dyDescent="0.3">
      <c r="B7" s="115"/>
      <c r="C7" s="99">
        <v>2018</v>
      </c>
      <c r="D7" s="99">
        <v>2019</v>
      </c>
      <c r="E7" s="99">
        <v>2020</v>
      </c>
      <c r="F7" s="99" t="s">
        <v>166</v>
      </c>
      <c r="G7" s="99" t="s">
        <v>211</v>
      </c>
      <c r="H7" s="99" t="s">
        <v>24</v>
      </c>
      <c r="I7" s="99" t="s">
        <v>211</v>
      </c>
      <c r="J7" s="99" t="s">
        <v>24</v>
      </c>
      <c r="K7" s="99" t="s">
        <v>211</v>
      </c>
      <c r="L7" s="99" t="s">
        <v>24</v>
      </c>
    </row>
    <row r="8" spans="2:12" x14ac:dyDescent="0.3">
      <c r="B8" s="115"/>
      <c r="C8" s="99"/>
      <c r="D8" s="99"/>
      <c r="E8" s="99"/>
      <c r="F8" s="99"/>
      <c r="G8" s="99"/>
      <c r="H8" s="99"/>
      <c r="I8" s="99"/>
      <c r="J8" s="99"/>
      <c r="K8" s="99"/>
      <c r="L8" s="99"/>
    </row>
    <row r="9" spans="2:12" x14ac:dyDescent="0.3">
      <c r="B9" s="66" t="s">
        <v>131</v>
      </c>
      <c r="C9" s="75">
        <v>13368584</v>
      </c>
      <c r="D9" s="75">
        <v>13552550</v>
      </c>
      <c r="E9" s="75">
        <v>13841846</v>
      </c>
      <c r="F9" s="75">
        <v>13501183</v>
      </c>
      <c r="G9" s="76">
        <f>D9-C9</f>
        <v>183966</v>
      </c>
      <c r="H9" s="77">
        <f>G9/C9</f>
        <v>1.3761068487133717E-2</v>
      </c>
      <c r="I9" s="78">
        <f>E9-D9</f>
        <v>289296</v>
      </c>
      <c r="J9" s="77">
        <f>I9/D9</f>
        <v>2.134624111329602E-2</v>
      </c>
      <c r="K9" s="76">
        <f>F9-E9</f>
        <v>-340663</v>
      </c>
      <c r="L9" s="77">
        <f>K9/E9</f>
        <v>-2.4611095947751477E-2</v>
      </c>
    </row>
    <row r="10" spans="2:12" x14ac:dyDescent="0.3">
      <c r="B10" s="66" t="s">
        <v>132</v>
      </c>
      <c r="C10" s="75">
        <v>13373045</v>
      </c>
      <c r="D10" s="75">
        <v>13578971</v>
      </c>
      <c r="E10" s="75">
        <v>13825220</v>
      </c>
      <c r="F10" s="75">
        <v>13593624</v>
      </c>
      <c r="G10" s="76">
        <f t="shared" ref="G10:G20" si="0">D10-C10</f>
        <v>205926</v>
      </c>
      <c r="H10" s="77">
        <f t="shared" ref="H10:H20" si="1">G10/C10</f>
        <v>1.5398587232750656E-2</v>
      </c>
      <c r="I10" s="78">
        <f t="shared" ref="I10:I20" si="2">E10-D10</f>
        <v>246249</v>
      </c>
      <c r="J10" s="77">
        <f t="shared" ref="J10:J20" si="3">I10/D10</f>
        <v>1.813458471926923E-2</v>
      </c>
      <c r="K10" s="76">
        <f t="shared" ref="K10:K20" si="4">F10-E10</f>
        <v>-231596</v>
      </c>
      <c r="L10" s="77">
        <f t="shared" ref="L10:L20" si="5">K10/E10</f>
        <v>-1.675170449367171E-2</v>
      </c>
    </row>
    <row r="11" spans="2:12" x14ac:dyDescent="0.3">
      <c r="B11" s="66" t="s">
        <v>133</v>
      </c>
      <c r="C11" s="75">
        <v>13574799</v>
      </c>
      <c r="D11" s="75">
        <v>13767560</v>
      </c>
      <c r="E11" s="75">
        <v>13679048</v>
      </c>
      <c r="F11" s="75">
        <v>13685735</v>
      </c>
      <c r="G11" s="76">
        <f t="shared" si="0"/>
        <v>192761</v>
      </c>
      <c r="H11" s="77">
        <f t="shared" si="1"/>
        <v>1.4199915593593689E-2</v>
      </c>
      <c r="I11" s="78">
        <f>E11-D11</f>
        <v>-88512</v>
      </c>
      <c r="J11" s="77">
        <f t="shared" si="3"/>
        <v>-6.4290259130884483E-3</v>
      </c>
      <c r="K11" s="76">
        <f t="shared" si="4"/>
        <v>6687</v>
      </c>
      <c r="L11" s="77">
        <f t="shared" si="5"/>
        <v>4.8884980884634664E-4</v>
      </c>
    </row>
    <row r="12" spans="2:12" x14ac:dyDescent="0.3">
      <c r="B12" s="66" t="s">
        <v>134</v>
      </c>
      <c r="C12" s="75">
        <v>13733318</v>
      </c>
      <c r="D12" s="75">
        <v>13926499</v>
      </c>
      <c r="E12" s="75">
        <v>13258852</v>
      </c>
      <c r="F12" s="75">
        <v>13740494</v>
      </c>
      <c r="G12" s="76">
        <f t="shared" si="0"/>
        <v>193181</v>
      </c>
      <c r="H12" s="77">
        <f t="shared" si="1"/>
        <v>1.4066593375322701E-2</v>
      </c>
      <c r="I12" s="78">
        <f t="shared" si="2"/>
        <v>-667647</v>
      </c>
      <c r="J12" s="77">
        <f t="shared" si="3"/>
        <v>-4.7940763863193472E-2</v>
      </c>
      <c r="K12" s="76">
        <f t="shared" si="4"/>
        <v>481642</v>
      </c>
      <c r="L12" s="77">
        <f t="shared" si="5"/>
        <v>3.6326071065579432E-2</v>
      </c>
    </row>
    <row r="13" spans="2:12" x14ac:dyDescent="0.3">
      <c r="B13" s="66" t="s">
        <v>135</v>
      </c>
      <c r="C13" s="75">
        <v>14034915</v>
      </c>
      <c r="D13" s="75">
        <v>14093491</v>
      </c>
      <c r="E13" s="75">
        <v>13392395</v>
      </c>
      <c r="F13" s="75">
        <v>14085210</v>
      </c>
      <c r="G13" s="76">
        <f t="shared" si="0"/>
        <v>58576</v>
      </c>
      <c r="H13" s="77">
        <f t="shared" si="1"/>
        <v>4.1735913612586896E-3</v>
      </c>
      <c r="I13" s="78">
        <f t="shared" si="2"/>
        <v>-701096</v>
      </c>
      <c r="J13" s="77">
        <f t="shared" si="3"/>
        <v>-4.9746084912531609E-2</v>
      </c>
      <c r="K13" s="76">
        <f t="shared" si="4"/>
        <v>692815</v>
      </c>
      <c r="L13" s="77">
        <f t="shared" si="5"/>
        <v>5.1731971764572358E-2</v>
      </c>
    </row>
    <row r="14" spans="2:12" x14ac:dyDescent="0.3">
      <c r="B14" s="66" t="s">
        <v>136</v>
      </c>
      <c r="C14" s="79">
        <v>14194786</v>
      </c>
      <c r="D14" s="80">
        <v>14394687</v>
      </c>
      <c r="E14" s="80">
        <v>13767254</v>
      </c>
      <c r="F14" s="80">
        <v>14562083</v>
      </c>
      <c r="G14" s="76">
        <f t="shared" si="0"/>
        <v>199901</v>
      </c>
      <c r="H14" s="77">
        <f t="shared" si="1"/>
        <v>1.4082706142945727E-2</v>
      </c>
      <c r="I14" s="78">
        <f t="shared" si="2"/>
        <v>-627433</v>
      </c>
      <c r="J14" s="77">
        <f t="shared" si="3"/>
        <v>-4.3587818199867769E-2</v>
      </c>
      <c r="K14" s="76">
        <f t="shared" si="4"/>
        <v>794829</v>
      </c>
      <c r="L14" s="77">
        <f t="shared" si="5"/>
        <v>5.7733299610801106E-2</v>
      </c>
    </row>
    <row r="15" spans="2:12" x14ac:dyDescent="0.3">
      <c r="B15" s="66" t="s">
        <v>137</v>
      </c>
      <c r="C15" s="79">
        <v>14122962</v>
      </c>
      <c r="D15" s="80">
        <v>14292162</v>
      </c>
      <c r="E15" s="80">
        <v>13841638</v>
      </c>
      <c r="F15" s="80">
        <v>14542532</v>
      </c>
      <c r="G15" s="76">
        <f t="shared" si="0"/>
        <v>169200</v>
      </c>
      <c r="H15" s="77">
        <f t="shared" si="1"/>
        <v>1.1980489645160838E-2</v>
      </c>
      <c r="I15" s="81">
        <f t="shared" si="2"/>
        <v>-450524</v>
      </c>
      <c r="J15" s="77">
        <f t="shared" si="3"/>
        <v>-3.1522452656218142E-2</v>
      </c>
      <c r="K15" s="76">
        <f t="shared" si="4"/>
        <v>700894</v>
      </c>
      <c r="L15" s="77">
        <f t="shared" si="5"/>
        <v>5.0636637080091244E-2</v>
      </c>
    </row>
    <row r="16" spans="2:12" x14ac:dyDescent="0.3">
      <c r="B16" s="66" t="s">
        <v>138</v>
      </c>
      <c r="C16" s="79">
        <v>13928248</v>
      </c>
      <c r="D16" s="80">
        <v>14095379</v>
      </c>
      <c r="E16" s="80">
        <v>13800413</v>
      </c>
      <c r="F16" s="80">
        <v>14389386</v>
      </c>
      <c r="G16" s="76">
        <f t="shared" si="0"/>
        <v>167131</v>
      </c>
      <c r="H16" s="77">
        <f t="shared" si="1"/>
        <v>1.1999427350805357E-2</v>
      </c>
      <c r="I16" s="78">
        <f t="shared" si="2"/>
        <v>-294966</v>
      </c>
      <c r="J16" s="77">
        <f t="shared" si="3"/>
        <v>-2.0926432698262318E-2</v>
      </c>
      <c r="K16" s="76">
        <f t="shared" si="4"/>
        <v>588973</v>
      </c>
      <c r="L16" s="77">
        <f t="shared" si="5"/>
        <v>4.2677925653384428E-2</v>
      </c>
    </row>
    <row r="17" spans="2:12" x14ac:dyDescent="0.3">
      <c r="B17" s="66" t="s">
        <v>139</v>
      </c>
      <c r="C17" s="79">
        <v>13972729</v>
      </c>
      <c r="D17" s="80">
        <v>14171335</v>
      </c>
      <c r="E17" s="80">
        <v>13899528</v>
      </c>
      <c r="F17" s="80">
        <v>14424879</v>
      </c>
      <c r="G17" s="76">
        <f t="shared" si="0"/>
        <v>198606</v>
      </c>
      <c r="H17" s="77">
        <f t="shared" si="1"/>
        <v>1.4213830383456231E-2</v>
      </c>
      <c r="I17" s="78">
        <f t="shared" si="2"/>
        <v>-271807</v>
      </c>
      <c r="J17" s="77">
        <f t="shared" si="3"/>
        <v>-1.9180056077991239E-2</v>
      </c>
      <c r="K17" s="76">
        <f t="shared" si="4"/>
        <v>525351</v>
      </c>
      <c r="L17" s="77">
        <f t="shared" si="5"/>
        <v>3.7796319414587318E-2</v>
      </c>
    </row>
    <row r="18" spans="2:12" x14ac:dyDescent="0.3">
      <c r="B18" s="66" t="s">
        <v>140</v>
      </c>
      <c r="C18" s="79">
        <v>13817120</v>
      </c>
      <c r="D18" s="80">
        <v>14106940</v>
      </c>
      <c r="E18" s="80">
        <v>13868049</v>
      </c>
      <c r="F18" s="80">
        <v>14477583</v>
      </c>
      <c r="G18" s="76">
        <f t="shared" si="0"/>
        <v>289820</v>
      </c>
      <c r="H18" s="77">
        <f t="shared" si="1"/>
        <v>2.0975427585488149E-2</v>
      </c>
      <c r="I18" s="78">
        <f t="shared" si="2"/>
        <v>-238891</v>
      </c>
      <c r="J18" s="77">
        <f t="shared" si="3"/>
        <v>-1.6934289080410069E-2</v>
      </c>
      <c r="K18" s="76">
        <f t="shared" si="4"/>
        <v>609534</v>
      </c>
      <c r="L18" s="77">
        <f t="shared" si="5"/>
        <v>4.395239734154386E-2</v>
      </c>
    </row>
    <row r="19" spans="2:12" x14ac:dyDescent="0.3">
      <c r="B19" s="66" t="s">
        <v>141</v>
      </c>
      <c r="C19" s="79">
        <v>13750022</v>
      </c>
      <c r="D19" s="80">
        <v>13995725</v>
      </c>
      <c r="E19" s="80">
        <v>13750517</v>
      </c>
      <c r="F19" s="80">
        <v>14446214</v>
      </c>
      <c r="G19" s="76">
        <f t="shared" si="0"/>
        <v>245703</v>
      </c>
      <c r="H19" s="77">
        <f t="shared" si="1"/>
        <v>1.786928050006029E-2</v>
      </c>
      <c r="I19" s="78">
        <f t="shared" si="2"/>
        <v>-245208</v>
      </c>
      <c r="J19" s="77">
        <f t="shared" si="3"/>
        <v>-1.7520207063228235E-2</v>
      </c>
      <c r="K19" s="76">
        <f t="shared" si="4"/>
        <v>695697</v>
      </c>
      <c r="L19" s="77">
        <f t="shared" si="5"/>
        <v>5.059424311100448E-2</v>
      </c>
    </row>
    <row r="20" spans="2:12" x14ac:dyDescent="0.3">
      <c r="B20" s="66" t="s">
        <v>142</v>
      </c>
      <c r="C20" s="79">
        <v>13927888</v>
      </c>
      <c r="D20" s="80">
        <v>14041231</v>
      </c>
      <c r="E20" s="80">
        <v>13737485</v>
      </c>
      <c r="F20" s="80">
        <v>14424619</v>
      </c>
      <c r="G20" s="76">
        <f t="shared" si="0"/>
        <v>113343</v>
      </c>
      <c r="H20" s="77">
        <f t="shared" si="1"/>
        <v>8.137845450796273E-3</v>
      </c>
      <c r="I20" s="78">
        <f t="shared" si="2"/>
        <v>-303746</v>
      </c>
      <c r="J20" s="77">
        <f t="shared" si="3"/>
        <v>-2.1632433794444374E-2</v>
      </c>
      <c r="K20" s="76">
        <f t="shared" si="4"/>
        <v>687134</v>
      </c>
      <c r="L20" s="77">
        <f t="shared" si="5"/>
        <v>5.001890811891696E-2</v>
      </c>
    </row>
    <row r="21" spans="2:12" x14ac:dyDescent="0.3">
      <c r="B21" s="86" t="s">
        <v>130</v>
      </c>
      <c r="C21" s="82">
        <v>13816534.666666707</v>
      </c>
      <c r="D21" s="82">
        <v>14001377.500000151</v>
      </c>
      <c r="E21" s="82">
        <v>13721853.750000061</v>
      </c>
      <c r="F21" s="82">
        <v>14156128.500000207</v>
      </c>
      <c r="G21" s="83">
        <f>D21-C21</f>
        <v>184842.83333344385</v>
      </c>
      <c r="H21" s="84">
        <f>G21/C21</f>
        <v>1.3378378717449988E-2</v>
      </c>
      <c r="I21" s="85">
        <f>E21-D21</f>
        <v>-279523.75000008941</v>
      </c>
      <c r="J21" s="84">
        <f>I21/D21</f>
        <v>-1.9964017826109352E-2</v>
      </c>
      <c r="K21" s="83">
        <f>F21-E21</f>
        <v>434274.75000014529</v>
      </c>
      <c r="L21" s="84">
        <f>K21/E21</f>
        <v>3.1648402461667641E-2</v>
      </c>
    </row>
    <row r="22" spans="2:12" x14ac:dyDescent="0.3">
      <c r="B22" s="109" t="s">
        <v>226</v>
      </c>
      <c r="C22" s="109"/>
      <c r="D22" s="14"/>
      <c r="E22" s="14"/>
      <c r="F22" s="14"/>
      <c r="G22" s="14"/>
      <c r="H22" s="14"/>
      <c r="I22" s="14"/>
      <c r="J22" s="14"/>
      <c r="K22" s="14"/>
      <c r="L22" s="14"/>
    </row>
    <row r="23" spans="2:12" x14ac:dyDescent="0.3">
      <c r="B23" s="2"/>
      <c r="C23" s="8"/>
      <c r="D23" s="8"/>
      <c r="E23" s="8"/>
      <c r="F23" s="8"/>
      <c r="G23" s="14"/>
      <c r="H23" s="14"/>
      <c r="I23" s="14"/>
      <c r="J23" s="14"/>
      <c r="K23" s="14"/>
      <c r="L23" s="14"/>
    </row>
  </sheetData>
  <mergeCells count="17">
    <mergeCell ref="B5:L5"/>
    <mergeCell ref="B6:B8"/>
    <mergeCell ref="C6:F6"/>
    <mergeCell ref="G6:H6"/>
    <mergeCell ref="I6:J6"/>
    <mergeCell ref="K6:L6"/>
    <mergeCell ref="C7:C8"/>
    <mergeCell ref="D7:D8"/>
    <mergeCell ref="E7:E8"/>
    <mergeCell ref="F7:F8"/>
    <mergeCell ref="G7:G8"/>
    <mergeCell ref="H7:H8"/>
    <mergeCell ref="I7:I8"/>
    <mergeCell ref="J7:J8"/>
    <mergeCell ref="K7:K8"/>
    <mergeCell ref="L7:L8"/>
    <mergeCell ref="B22:C22"/>
  </mergeCells>
  <pageMargins left="0.7" right="0.7" top="0.75" bottom="0.75" header="0.3" footer="0.3"/>
  <pageSetup paperSize="9" scale="80" orientation="landscape" r:id="rId1"/>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EE096-070C-4EBE-9B21-F42DBFB05831}">
  <sheetPr>
    <pageSetUpPr fitToPage="1"/>
  </sheetPr>
  <dimension ref="B2:L13"/>
  <sheetViews>
    <sheetView workbookViewId="0">
      <selection activeCell="B3" sqref="B3:L10"/>
    </sheetView>
  </sheetViews>
  <sheetFormatPr defaultRowHeight="14.4" x14ac:dyDescent="0.3"/>
  <cols>
    <col min="2" max="2" width="33.77734375" customWidth="1"/>
    <col min="3" max="3" width="14.44140625" customWidth="1"/>
    <col min="4" max="4" width="13" customWidth="1"/>
    <col min="5" max="5" width="13.77734375" customWidth="1"/>
    <col min="6" max="6" width="15.5546875" customWidth="1"/>
    <col min="11" max="11" width="13.5546875" customWidth="1"/>
  </cols>
  <sheetData>
    <row r="2" spans="2:12" ht="41.25" customHeight="1" x14ac:dyDescent="0.3">
      <c r="B2" s="96" t="s">
        <v>143</v>
      </c>
      <c r="C2" s="96"/>
      <c r="D2" s="96"/>
      <c r="E2" s="96"/>
      <c r="F2" s="96"/>
      <c r="G2" s="96"/>
      <c r="H2" s="96"/>
      <c r="I2" s="96"/>
      <c r="J2" s="96"/>
      <c r="K2" s="96"/>
      <c r="L2" s="96"/>
    </row>
    <row r="3" spans="2:12" x14ac:dyDescent="0.3">
      <c r="B3" s="99" t="s">
        <v>144</v>
      </c>
      <c r="C3" s="99" t="s">
        <v>130</v>
      </c>
      <c r="D3" s="99"/>
      <c r="E3" s="99"/>
      <c r="F3" s="99"/>
      <c r="G3" s="95" t="s">
        <v>145</v>
      </c>
      <c r="H3" s="95"/>
      <c r="I3" s="95"/>
      <c r="J3" s="95"/>
      <c r="K3" s="95"/>
      <c r="L3" s="95"/>
    </row>
    <row r="4" spans="2:12" x14ac:dyDescent="0.3">
      <c r="B4" s="99"/>
      <c r="C4" s="99"/>
      <c r="D4" s="99"/>
      <c r="E4" s="99"/>
      <c r="F4" s="99"/>
      <c r="G4" s="99" t="s">
        <v>146</v>
      </c>
      <c r="H4" s="99"/>
      <c r="I4" s="99" t="s">
        <v>147</v>
      </c>
      <c r="J4" s="99"/>
      <c r="K4" s="99" t="s">
        <v>148</v>
      </c>
      <c r="L4" s="99"/>
    </row>
    <row r="5" spans="2:12" x14ac:dyDescent="0.3">
      <c r="B5" s="99"/>
      <c r="C5" s="23">
        <v>2018</v>
      </c>
      <c r="D5" s="23">
        <v>2019</v>
      </c>
      <c r="E5" s="23">
        <v>2020</v>
      </c>
      <c r="F5" s="87">
        <v>2021</v>
      </c>
      <c r="G5" s="23" t="s">
        <v>23</v>
      </c>
      <c r="H5" s="23" t="s">
        <v>24</v>
      </c>
      <c r="I5" s="23" t="s">
        <v>23</v>
      </c>
      <c r="J5" s="23" t="s">
        <v>24</v>
      </c>
      <c r="K5" s="23" t="s">
        <v>23</v>
      </c>
      <c r="L5" s="23" t="s">
        <v>24</v>
      </c>
    </row>
    <row r="6" spans="2:12" x14ac:dyDescent="0.3">
      <c r="B6" s="22" t="s">
        <v>149</v>
      </c>
      <c r="C6" s="35">
        <v>5983</v>
      </c>
      <c r="D6" s="35"/>
      <c r="E6" s="35"/>
      <c r="F6" s="35"/>
      <c r="G6" s="35">
        <v>-5983</v>
      </c>
      <c r="H6" s="40" t="s">
        <v>199</v>
      </c>
      <c r="I6" s="35"/>
      <c r="J6" s="35"/>
      <c r="K6" s="35"/>
      <c r="L6" s="35"/>
    </row>
    <row r="7" spans="2:12" x14ac:dyDescent="0.3">
      <c r="B7" s="22" t="s">
        <v>150</v>
      </c>
      <c r="C7" s="35">
        <v>1172340</v>
      </c>
      <c r="D7" s="35">
        <v>1199965.5833333333</v>
      </c>
      <c r="E7" s="35">
        <v>1242926.75</v>
      </c>
      <c r="F7" s="35">
        <v>978372</v>
      </c>
      <c r="G7" s="35">
        <f>+D7-C7</f>
        <v>27625.583333333256</v>
      </c>
      <c r="H7" s="40" t="s">
        <v>200</v>
      </c>
      <c r="I7" s="35">
        <f>+E7-D7</f>
        <v>42961.166666666744</v>
      </c>
      <c r="J7" s="26">
        <v>3.5999999999999997E-2</v>
      </c>
      <c r="K7" s="35">
        <f>+F7-E7</f>
        <v>-264554.75</v>
      </c>
      <c r="L7" s="26">
        <v>-0.21299999999999999</v>
      </c>
    </row>
    <row r="8" spans="2:12" s="6" customFormat="1" x14ac:dyDescent="0.3">
      <c r="B8" s="37" t="s">
        <v>151</v>
      </c>
      <c r="C8" s="33">
        <f>+C6+C7</f>
        <v>1178323</v>
      </c>
      <c r="D8" s="33">
        <f t="shared" ref="D8:F8" si="0">+D6+D7</f>
        <v>1199965.5833333333</v>
      </c>
      <c r="E8" s="33">
        <f t="shared" si="0"/>
        <v>1242926.75</v>
      </c>
      <c r="F8" s="33">
        <f t="shared" si="0"/>
        <v>978372</v>
      </c>
      <c r="G8" s="33">
        <f>+D8-C8</f>
        <v>21642.583333333256</v>
      </c>
      <c r="H8" s="42" t="s">
        <v>201</v>
      </c>
      <c r="I8" s="33">
        <f>+E8-D8</f>
        <v>42961.166666666744</v>
      </c>
      <c r="J8" s="29">
        <v>3.5999999999999997E-2</v>
      </c>
      <c r="K8" s="33">
        <f>+F8-E8</f>
        <v>-264554.75</v>
      </c>
      <c r="L8" s="29">
        <v>-0.21299999999999999</v>
      </c>
    </row>
    <row r="9" spans="2:12" x14ac:dyDescent="0.3">
      <c r="B9" s="22" t="s">
        <v>152</v>
      </c>
      <c r="C9" s="35">
        <v>28573</v>
      </c>
      <c r="D9" s="35">
        <v>9379</v>
      </c>
      <c r="E9" s="35">
        <v>5209</v>
      </c>
      <c r="F9" s="35">
        <v>3580</v>
      </c>
      <c r="G9" s="35">
        <f>+D9-C9</f>
        <v>-19194</v>
      </c>
      <c r="H9" s="40" t="s">
        <v>202</v>
      </c>
      <c r="I9" s="35">
        <f>+E9-D9</f>
        <v>-4170</v>
      </c>
      <c r="J9" s="26">
        <v>-0.44500000000000001</v>
      </c>
      <c r="K9" s="35">
        <f>+F9-E9</f>
        <v>-1629</v>
      </c>
      <c r="L9" s="26">
        <v>-0.313</v>
      </c>
    </row>
    <row r="10" spans="2:12" s="6" customFormat="1" x14ac:dyDescent="0.3">
      <c r="B10" s="37" t="s">
        <v>153</v>
      </c>
      <c r="C10" s="33">
        <f>+C9+C8</f>
        <v>1206896</v>
      </c>
      <c r="D10" s="33">
        <f t="shared" ref="D10:F10" si="1">+D9+D8</f>
        <v>1209344.5833333333</v>
      </c>
      <c r="E10" s="33">
        <f t="shared" si="1"/>
        <v>1248135.75</v>
      </c>
      <c r="F10" s="33">
        <f t="shared" si="1"/>
        <v>981952</v>
      </c>
      <c r="G10" s="33">
        <f>+D10-C10</f>
        <v>2448.5833333332557</v>
      </c>
      <c r="H10" s="42" t="s">
        <v>203</v>
      </c>
      <c r="I10" s="33">
        <f>+E10-D10</f>
        <v>38791.166666666744</v>
      </c>
      <c r="J10" s="29">
        <v>3.2000000000000001E-2</v>
      </c>
      <c r="K10" s="33">
        <f>+F10-E10</f>
        <v>-266183.75</v>
      </c>
      <c r="L10" s="29">
        <v>-0.21299999999999999</v>
      </c>
    </row>
    <row r="11" spans="2:12" x14ac:dyDescent="0.3">
      <c r="B11" s="4" t="s">
        <v>154</v>
      </c>
      <c r="C11" s="1"/>
      <c r="D11" s="1"/>
      <c r="E11" s="1"/>
      <c r="F11" s="1"/>
      <c r="G11" s="1"/>
      <c r="H11" s="1"/>
      <c r="I11" s="1"/>
      <c r="J11" s="1"/>
      <c r="K11" s="1"/>
      <c r="L11" s="1"/>
    </row>
    <row r="12" spans="2:12" x14ac:dyDescent="0.3">
      <c r="B12" s="4" t="s">
        <v>155</v>
      </c>
      <c r="C12" s="1"/>
      <c r="D12" s="1"/>
      <c r="E12" s="1"/>
      <c r="F12" s="1"/>
      <c r="G12" s="1"/>
      <c r="H12" s="1"/>
      <c r="I12" s="1"/>
      <c r="J12" s="1"/>
      <c r="K12" s="1"/>
      <c r="L12" s="1"/>
    </row>
    <row r="13" spans="2:12" x14ac:dyDescent="0.3">
      <c r="B13" s="1"/>
      <c r="C13" s="1"/>
      <c r="D13" s="1"/>
      <c r="E13" s="1"/>
      <c r="F13" s="1"/>
      <c r="G13" s="1"/>
      <c r="H13" s="1"/>
      <c r="I13" s="1"/>
      <c r="J13" s="1"/>
      <c r="K13" s="1"/>
      <c r="L13" s="1"/>
    </row>
  </sheetData>
  <mergeCells count="7">
    <mergeCell ref="B2:L2"/>
    <mergeCell ref="B3:B5"/>
    <mergeCell ref="C3:F4"/>
    <mergeCell ref="G3:L3"/>
    <mergeCell ref="G4:H4"/>
    <mergeCell ref="I4:J4"/>
    <mergeCell ref="K4:L4"/>
  </mergeCells>
  <pageMargins left="0.7" right="0.7" top="0.75" bottom="0.75" header="0.3" footer="0.3"/>
  <pageSetup paperSize="9" scale="87" orientation="landscape"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DC0C5-4873-40F6-8B4F-A364FD3D6C27}">
  <sheetPr>
    <pageSetUpPr fitToPage="1"/>
  </sheetPr>
  <dimension ref="B2:M38"/>
  <sheetViews>
    <sheetView tabSelected="1" workbookViewId="0">
      <selection activeCell="B5" sqref="B5:B6"/>
    </sheetView>
  </sheetViews>
  <sheetFormatPr defaultRowHeight="14.4" x14ac:dyDescent="0.3"/>
  <cols>
    <col min="2" max="2" width="18.21875" customWidth="1"/>
    <col min="3" max="4" width="11.77734375" customWidth="1"/>
    <col min="5" max="5" width="14.5546875" customWidth="1"/>
    <col min="6" max="6" width="9.21875" bestFit="1" customWidth="1"/>
    <col min="7" max="7" width="14.21875" customWidth="1"/>
    <col min="8" max="8" width="9.21875" bestFit="1" customWidth="1"/>
    <col min="9" max="9" width="13.21875" customWidth="1"/>
    <col min="10" max="10" width="15" customWidth="1"/>
    <col min="11" max="11" width="13.44140625" customWidth="1"/>
    <col min="12" max="12" width="13.21875" customWidth="1"/>
    <col min="13" max="13" width="9.21875" bestFit="1" customWidth="1"/>
  </cols>
  <sheetData>
    <row r="2" spans="2:13" x14ac:dyDescent="0.3">
      <c r="B2" s="3"/>
      <c r="C2" s="3"/>
      <c r="D2" s="3"/>
      <c r="E2" s="3"/>
      <c r="F2" s="3"/>
      <c r="G2" s="3"/>
      <c r="H2" s="3"/>
      <c r="I2" s="3"/>
      <c r="J2" s="3"/>
      <c r="K2" s="3"/>
      <c r="L2" s="3"/>
      <c r="M2" s="3"/>
    </row>
    <row r="4" spans="2:13" ht="39.75" customHeight="1" x14ac:dyDescent="0.3">
      <c r="B4" s="118" t="s">
        <v>167</v>
      </c>
      <c r="C4" s="118"/>
      <c r="D4" s="118"/>
      <c r="E4" s="118"/>
      <c r="F4" s="118"/>
      <c r="G4" s="118"/>
      <c r="H4" s="118"/>
      <c r="I4" s="118"/>
      <c r="J4" s="118"/>
      <c r="K4" s="118"/>
      <c r="L4" s="118"/>
      <c r="M4" s="118"/>
    </row>
    <row r="5" spans="2:13" ht="29.25" customHeight="1" x14ac:dyDescent="0.3">
      <c r="B5" s="119" t="s">
        <v>25</v>
      </c>
      <c r="C5" s="119" t="s">
        <v>156</v>
      </c>
      <c r="D5" s="119" t="s">
        <v>157</v>
      </c>
      <c r="E5" s="119"/>
      <c r="F5" s="119"/>
      <c r="G5" s="119"/>
      <c r="H5" s="119"/>
      <c r="I5" s="119" t="s">
        <v>158</v>
      </c>
      <c r="J5" s="119"/>
      <c r="K5" s="119"/>
      <c r="L5" s="119"/>
      <c r="M5" s="119"/>
    </row>
    <row r="6" spans="2:13" ht="39.6" x14ac:dyDescent="0.3">
      <c r="B6" s="119"/>
      <c r="C6" s="119"/>
      <c r="D6" s="88" t="s">
        <v>159</v>
      </c>
      <c r="E6" s="88" t="s">
        <v>160</v>
      </c>
      <c r="F6" s="88" t="s">
        <v>161</v>
      </c>
      <c r="G6" s="88" t="s">
        <v>162</v>
      </c>
      <c r="H6" s="88" t="s">
        <v>163</v>
      </c>
      <c r="I6" s="88" t="s">
        <v>159</v>
      </c>
      <c r="J6" s="88" t="s">
        <v>160</v>
      </c>
      <c r="K6" s="88" t="s">
        <v>161</v>
      </c>
      <c r="L6" s="88" t="s">
        <v>162</v>
      </c>
      <c r="M6" s="88" t="s">
        <v>163</v>
      </c>
    </row>
    <row r="7" spans="2:13" x14ac:dyDescent="0.3">
      <c r="B7" s="116">
        <v>2020</v>
      </c>
      <c r="C7" s="89" t="s">
        <v>131</v>
      </c>
      <c r="D7" s="90">
        <v>14962</v>
      </c>
      <c r="E7" s="90">
        <v>3379731.41</v>
      </c>
      <c r="F7" s="90">
        <v>225.88767611281915</v>
      </c>
      <c r="G7" s="90">
        <v>250324</v>
      </c>
      <c r="H7" s="90">
        <v>16.730650982488971</v>
      </c>
      <c r="I7" s="90">
        <v>8854</v>
      </c>
      <c r="J7" s="90">
        <v>1617210</v>
      </c>
      <c r="K7" s="90">
        <v>182.65303817483624</v>
      </c>
      <c r="L7" s="90">
        <v>152241</v>
      </c>
      <c r="M7" s="90">
        <v>17.194601310142307</v>
      </c>
    </row>
    <row r="8" spans="2:13" x14ac:dyDescent="0.3">
      <c r="B8" s="116"/>
      <c r="C8" s="89" t="s">
        <v>132</v>
      </c>
      <c r="D8" s="90">
        <v>16438</v>
      </c>
      <c r="E8" s="90">
        <v>3948803.65</v>
      </c>
      <c r="F8" s="90">
        <v>240.22409356369388</v>
      </c>
      <c r="G8" s="90">
        <v>294474</v>
      </c>
      <c r="H8" s="90">
        <v>17.914223141501399</v>
      </c>
      <c r="I8" s="90">
        <v>9069</v>
      </c>
      <c r="J8" s="90">
        <v>1547820</v>
      </c>
      <c r="K8" s="90">
        <v>170.67151835924579</v>
      </c>
      <c r="L8" s="90">
        <v>148134</v>
      </c>
      <c r="M8" s="90">
        <v>16.334105193516375</v>
      </c>
    </row>
    <row r="9" spans="2:13" x14ac:dyDescent="0.3">
      <c r="B9" s="116"/>
      <c r="C9" s="89" t="s">
        <v>133</v>
      </c>
      <c r="D9" s="90">
        <v>10073</v>
      </c>
      <c r="E9" s="90">
        <v>1883767.83</v>
      </c>
      <c r="F9" s="90">
        <v>187.01159833217514</v>
      </c>
      <c r="G9" s="90">
        <v>136694</v>
      </c>
      <c r="H9" s="90">
        <v>13.570336543234388</v>
      </c>
      <c r="I9" s="90">
        <v>111812</v>
      </c>
      <c r="J9" s="90">
        <v>69949230</v>
      </c>
      <c r="K9" s="90">
        <v>625.59680535184054</v>
      </c>
      <c r="L9" s="90">
        <v>6093217</v>
      </c>
      <c r="M9" s="90">
        <v>54.495197295460237</v>
      </c>
    </row>
    <row r="10" spans="2:13" x14ac:dyDescent="0.3">
      <c r="B10" s="116"/>
      <c r="C10" s="89" t="s">
        <v>134</v>
      </c>
      <c r="D10" s="90">
        <v>4285</v>
      </c>
      <c r="E10" s="90">
        <v>1026944.77</v>
      </c>
      <c r="F10" s="90">
        <v>239.66038973162193</v>
      </c>
      <c r="G10" s="90">
        <v>74335</v>
      </c>
      <c r="H10" s="90">
        <v>17.34772462077013</v>
      </c>
      <c r="I10" s="90">
        <v>125518</v>
      </c>
      <c r="J10" s="90">
        <v>70583580</v>
      </c>
      <c r="K10" s="90">
        <v>562.33831004318108</v>
      </c>
      <c r="L10" s="90">
        <v>6449799</v>
      </c>
      <c r="M10" s="90">
        <v>51.385450692330977</v>
      </c>
    </row>
    <row r="11" spans="2:13" x14ac:dyDescent="0.3">
      <c r="B11" s="116"/>
      <c r="C11" s="89" t="s">
        <v>135</v>
      </c>
      <c r="D11" s="90">
        <v>9516</v>
      </c>
      <c r="E11" s="90">
        <v>2224857.2999999998</v>
      </c>
      <c r="F11" s="90">
        <v>233.80173392181587</v>
      </c>
      <c r="G11" s="90">
        <v>164458</v>
      </c>
      <c r="H11" s="90">
        <v>17.282261454392604</v>
      </c>
      <c r="I11" s="90">
        <v>236002</v>
      </c>
      <c r="J11" s="90">
        <v>140833540</v>
      </c>
      <c r="K11" s="90">
        <v>596.74723095566992</v>
      </c>
      <c r="L11" s="90">
        <v>12993398</v>
      </c>
      <c r="M11" s="90">
        <v>55.056304607588068</v>
      </c>
    </row>
    <row r="12" spans="2:13" x14ac:dyDescent="0.3">
      <c r="B12" s="116"/>
      <c r="C12" s="89" t="s">
        <v>136</v>
      </c>
      <c r="D12" s="90">
        <v>13147</v>
      </c>
      <c r="E12" s="90">
        <v>3205399.43</v>
      </c>
      <c r="F12" s="90">
        <v>243.81223320909714</v>
      </c>
      <c r="G12" s="90">
        <v>240849</v>
      </c>
      <c r="H12" s="90">
        <v>18.319692705560204</v>
      </c>
      <c r="I12" s="90">
        <v>311715</v>
      </c>
      <c r="J12" s="90">
        <v>188578970</v>
      </c>
      <c r="K12" s="90">
        <v>604.97239465537427</v>
      </c>
      <c r="L12" s="90">
        <v>17536399</v>
      </c>
      <c r="M12" s="90">
        <v>56.25779638451791</v>
      </c>
    </row>
    <row r="13" spans="2:13" x14ac:dyDescent="0.3">
      <c r="B13" s="116"/>
      <c r="C13" s="89" t="s">
        <v>137</v>
      </c>
      <c r="D13" s="90">
        <v>16090</v>
      </c>
      <c r="E13" s="90">
        <v>4571349.62</v>
      </c>
      <c r="F13" s="90">
        <v>284.11122560596647</v>
      </c>
      <c r="G13" s="90">
        <v>346218</v>
      </c>
      <c r="H13" s="90">
        <v>21.517588564325667</v>
      </c>
      <c r="I13" s="90">
        <v>256084</v>
      </c>
      <c r="J13" s="90">
        <v>161311620</v>
      </c>
      <c r="K13" s="90">
        <v>629.91682416707022</v>
      </c>
      <c r="L13" s="90">
        <v>15038054</v>
      </c>
      <c r="M13" s="90">
        <v>58.723129910498116</v>
      </c>
    </row>
    <row r="14" spans="2:13" x14ac:dyDescent="0.3">
      <c r="B14" s="116"/>
      <c r="C14" s="89" t="s">
        <v>138</v>
      </c>
      <c r="D14" s="90">
        <v>15329</v>
      </c>
      <c r="E14" s="90">
        <v>4369002.54</v>
      </c>
      <c r="F14" s="90">
        <v>285.01549611846826</v>
      </c>
      <c r="G14" s="90">
        <v>332865</v>
      </c>
      <c r="H14" s="90">
        <v>21.714723726270467</v>
      </c>
      <c r="I14" s="90">
        <v>91646</v>
      </c>
      <c r="J14" s="90">
        <v>46346380</v>
      </c>
      <c r="K14" s="90">
        <v>505.71088754555575</v>
      </c>
      <c r="L14" s="90">
        <v>4237805</v>
      </c>
      <c r="M14" s="90">
        <v>46.241025249328942</v>
      </c>
    </row>
    <row r="15" spans="2:13" x14ac:dyDescent="0.3">
      <c r="B15" s="116"/>
      <c r="C15" s="89" t="s">
        <v>139</v>
      </c>
      <c r="D15" s="90">
        <v>16617</v>
      </c>
      <c r="E15" s="90">
        <v>4072685.17</v>
      </c>
      <c r="F15" s="90">
        <v>245.09148281880002</v>
      </c>
      <c r="G15" s="90">
        <v>311318</v>
      </c>
      <c r="H15" s="90">
        <v>18.734910031895048</v>
      </c>
      <c r="I15" s="90">
        <v>10433</v>
      </c>
      <c r="J15" s="90">
        <v>2048090</v>
      </c>
      <c r="K15" s="90">
        <v>196.30882775807532</v>
      </c>
      <c r="L15" s="90">
        <v>197833</v>
      </c>
      <c r="M15" s="90">
        <v>18.962235215182595</v>
      </c>
    </row>
    <row r="16" spans="2:13" x14ac:dyDescent="0.3">
      <c r="B16" s="116"/>
      <c r="C16" s="89" t="s">
        <v>140</v>
      </c>
      <c r="D16" s="90">
        <v>15628</v>
      </c>
      <c r="E16" s="90">
        <v>3932268.11</v>
      </c>
      <c r="F16" s="90">
        <v>251.61684860506782</v>
      </c>
      <c r="G16" s="90">
        <v>295359</v>
      </c>
      <c r="H16" s="90">
        <v>18.899347325313538</v>
      </c>
      <c r="I16" s="90">
        <v>11092</v>
      </c>
      <c r="J16" s="90">
        <v>2083780</v>
      </c>
      <c r="K16" s="90">
        <v>187.86332491886043</v>
      </c>
      <c r="L16" s="90">
        <v>200648</v>
      </c>
      <c r="M16" s="90">
        <v>18.089433826181033</v>
      </c>
    </row>
    <row r="17" spans="2:13" x14ac:dyDescent="0.3">
      <c r="B17" s="116"/>
      <c r="C17" s="89" t="s">
        <v>141</v>
      </c>
      <c r="D17" s="90">
        <v>11641</v>
      </c>
      <c r="E17" s="90">
        <v>2973757.08</v>
      </c>
      <c r="F17" s="90">
        <v>255.45546602525556</v>
      </c>
      <c r="G17" s="90">
        <v>220243</v>
      </c>
      <c r="H17" s="90">
        <v>18.919594536551841</v>
      </c>
      <c r="I17" s="90">
        <v>13325</v>
      </c>
      <c r="J17" s="90">
        <v>2772170</v>
      </c>
      <c r="K17" s="90">
        <v>208.04277673545965</v>
      </c>
      <c r="L17" s="90">
        <v>263440</v>
      </c>
      <c r="M17" s="90">
        <v>19.770356472795498</v>
      </c>
    </row>
    <row r="18" spans="2:13" x14ac:dyDescent="0.3">
      <c r="B18" s="116"/>
      <c r="C18" s="89" t="s">
        <v>142</v>
      </c>
      <c r="D18" s="90">
        <v>11934</v>
      </c>
      <c r="E18" s="90">
        <v>3476354.09</v>
      </c>
      <c r="F18" s="90">
        <v>291.29831489860902</v>
      </c>
      <c r="G18" s="90">
        <v>256268</v>
      </c>
      <c r="H18" s="90">
        <v>21.473772414948886</v>
      </c>
      <c r="I18" s="90">
        <v>12160</v>
      </c>
      <c r="J18" s="90">
        <v>2105960</v>
      </c>
      <c r="K18" s="90">
        <v>173.1875</v>
      </c>
      <c r="L18" s="90">
        <v>203351</v>
      </c>
      <c r="M18" s="90">
        <v>16.722944078947368</v>
      </c>
    </row>
    <row r="19" spans="2:13" x14ac:dyDescent="0.3">
      <c r="B19" s="116" t="s">
        <v>166</v>
      </c>
      <c r="C19" s="91" t="s">
        <v>131</v>
      </c>
      <c r="D19" s="90">
        <v>9134</v>
      </c>
      <c r="E19" s="90">
        <v>2255127.0299999998</v>
      </c>
      <c r="F19" s="90">
        <v>246.89369717538864</v>
      </c>
      <c r="G19" s="90">
        <v>165970</v>
      </c>
      <c r="H19" s="90">
        <v>18.170571491132034</v>
      </c>
      <c r="I19" s="90">
        <v>22858</v>
      </c>
      <c r="J19" s="90">
        <v>5252480</v>
      </c>
      <c r="K19" s="90">
        <v>229.78738297313851</v>
      </c>
      <c r="L19" s="90">
        <v>496026</v>
      </c>
      <c r="M19" s="90">
        <v>21.700323737859829</v>
      </c>
    </row>
    <row r="20" spans="2:13" x14ac:dyDescent="0.3">
      <c r="B20" s="116"/>
      <c r="C20" s="91" t="s">
        <v>132</v>
      </c>
      <c r="D20" s="90">
        <v>11155</v>
      </c>
      <c r="E20" s="90">
        <v>2825028.59</v>
      </c>
      <c r="F20" s="90">
        <v>253.25222680412369</v>
      </c>
      <c r="G20" s="90">
        <v>208884</v>
      </c>
      <c r="H20" s="90">
        <v>18.725593904078888</v>
      </c>
      <c r="I20" s="90">
        <v>25614</v>
      </c>
      <c r="J20" s="90">
        <v>5666690</v>
      </c>
      <c r="K20" s="90">
        <v>221.23409073163114</v>
      </c>
      <c r="L20" s="90">
        <v>539519</v>
      </c>
      <c r="M20" s="90">
        <v>21.063441867728585</v>
      </c>
    </row>
    <row r="21" spans="2:13" x14ac:dyDescent="0.3">
      <c r="B21" s="116"/>
      <c r="C21" s="91" t="s">
        <v>133</v>
      </c>
      <c r="D21" s="90">
        <v>10993</v>
      </c>
      <c r="E21" s="90">
        <v>2939170.52</v>
      </c>
      <c r="F21" s="90">
        <v>267.36746293095604</v>
      </c>
      <c r="G21" s="90">
        <v>218507</v>
      </c>
      <c r="H21" s="90">
        <v>19.876921677431092</v>
      </c>
      <c r="I21" s="90">
        <v>51040</v>
      </c>
      <c r="J21" s="90">
        <v>16527720</v>
      </c>
      <c r="K21" s="90">
        <v>323.81896551724139</v>
      </c>
      <c r="L21" s="90">
        <v>1591300</v>
      </c>
      <c r="M21" s="90">
        <v>31.177507836990596</v>
      </c>
    </row>
    <row r="22" spans="2:13" x14ac:dyDescent="0.3">
      <c r="B22" s="116"/>
      <c r="C22" s="91" t="s">
        <v>134</v>
      </c>
      <c r="D22" s="90">
        <v>11010</v>
      </c>
      <c r="E22" s="90">
        <v>2779617.32</v>
      </c>
      <c r="F22" s="90">
        <v>252.46297184377838</v>
      </c>
      <c r="G22" s="90">
        <v>206288</v>
      </c>
      <c r="H22" s="90">
        <v>18.736421435059036</v>
      </c>
      <c r="I22" s="90">
        <v>36919</v>
      </c>
      <c r="J22" s="90">
        <v>6316650</v>
      </c>
      <c r="K22" s="90">
        <v>171.09482922072647</v>
      </c>
      <c r="L22" s="90">
        <v>604085</v>
      </c>
      <c r="M22" s="90">
        <v>16.362442102982204</v>
      </c>
    </row>
    <row r="23" spans="2:13" x14ac:dyDescent="0.3">
      <c r="B23" s="116"/>
      <c r="C23" s="91" t="s">
        <v>135</v>
      </c>
      <c r="D23" s="90">
        <v>14071</v>
      </c>
      <c r="E23" s="90">
        <v>3557273.87</v>
      </c>
      <c r="F23" s="90">
        <v>252.80888849406583</v>
      </c>
      <c r="G23" s="90">
        <v>266484</v>
      </c>
      <c r="H23" s="90">
        <v>18.938526046478572</v>
      </c>
      <c r="I23" s="90">
        <v>19340</v>
      </c>
      <c r="J23" s="90">
        <v>4066420</v>
      </c>
      <c r="K23" s="90">
        <v>210.25956566701137</v>
      </c>
      <c r="L23" s="90">
        <v>386698</v>
      </c>
      <c r="M23" s="90">
        <v>19.9947259565667</v>
      </c>
    </row>
    <row r="24" spans="2:13" x14ac:dyDescent="0.3">
      <c r="B24" s="116"/>
      <c r="C24" s="91" t="s">
        <v>136</v>
      </c>
      <c r="D24" s="90">
        <v>15947</v>
      </c>
      <c r="E24" s="90">
        <v>3984574.11</v>
      </c>
      <c r="F24" s="90">
        <v>249.86355490060825</v>
      </c>
      <c r="G24" s="90">
        <v>300428</v>
      </c>
      <c r="H24" s="90">
        <v>18.839154699943563</v>
      </c>
      <c r="I24" s="90">
        <v>16000</v>
      </c>
      <c r="J24" s="90">
        <v>3290240</v>
      </c>
      <c r="K24" s="90">
        <v>205.64</v>
      </c>
      <c r="L24" s="90">
        <v>314302</v>
      </c>
      <c r="M24" s="90">
        <v>19.643875000000001</v>
      </c>
    </row>
    <row r="25" spans="2:13" x14ac:dyDescent="0.3">
      <c r="B25" s="116"/>
      <c r="C25" s="91" t="s">
        <v>137</v>
      </c>
      <c r="D25" s="90">
        <v>16512</v>
      </c>
      <c r="E25" s="90">
        <v>4735652.0599999996</v>
      </c>
      <c r="F25" s="90">
        <v>286.80063347868213</v>
      </c>
      <c r="G25" s="90">
        <v>357867</v>
      </c>
      <c r="H25" s="90">
        <v>21.673146802325583</v>
      </c>
      <c r="I25" s="90">
        <v>11307</v>
      </c>
      <c r="J25" s="90">
        <v>2150830</v>
      </c>
      <c r="K25" s="90">
        <v>190.2211019722296</v>
      </c>
      <c r="L25" s="90">
        <v>208457</v>
      </c>
      <c r="M25" s="90">
        <v>18.436101530025649</v>
      </c>
    </row>
    <row r="26" spans="2:13" x14ac:dyDescent="0.3">
      <c r="B26" s="116"/>
      <c r="C26" s="91" t="s">
        <v>138</v>
      </c>
      <c r="D26" s="90">
        <v>13838</v>
      </c>
      <c r="E26" s="90">
        <v>3903127.41</v>
      </c>
      <c r="F26" s="90">
        <v>282.05863636363637</v>
      </c>
      <c r="G26" s="90">
        <v>295057</v>
      </c>
      <c r="H26" s="90">
        <v>21.322228645758056</v>
      </c>
      <c r="I26" s="90">
        <v>9804</v>
      </c>
      <c r="J26" s="90">
        <v>1609240</v>
      </c>
      <c r="K26" s="90">
        <v>164.14116687066505</v>
      </c>
      <c r="L26" s="90">
        <v>153447</v>
      </c>
      <c r="M26" s="90">
        <v>15.651468788249694</v>
      </c>
    </row>
    <row r="27" spans="2:13" x14ac:dyDescent="0.3">
      <c r="B27" s="116"/>
      <c r="C27" s="91" t="s">
        <v>139</v>
      </c>
      <c r="D27" s="90">
        <v>15756</v>
      </c>
      <c r="E27" s="90">
        <v>3838477.17</v>
      </c>
      <c r="F27" s="90">
        <v>243.62002856054835</v>
      </c>
      <c r="G27" s="90">
        <v>291388</v>
      </c>
      <c r="H27" s="90">
        <v>18.493780147245495</v>
      </c>
      <c r="I27" s="90">
        <v>12628</v>
      </c>
      <c r="J27" s="90">
        <v>2248810</v>
      </c>
      <c r="K27" s="90">
        <v>178.0812480202724</v>
      </c>
      <c r="L27" s="90">
        <v>216151</v>
      </c>
      <c r="M27" s="90">
        <v>17.116803927779536</v>
      </c>
    </row>
    <row r="28" spans="2:13" x14ac:dyDescent="0.3">
      <c r="B28" s="116"/>
      <c r="C28" s="91" t="s">
        <v>140</v>
      </c>
      <c r="D28" s="90">
        <v>15534</v>
      </c>
      <c r="E28" s="90">
        <v>3759583.93</v>
      </c>
      <c r="F28" s="90">
        <v>242.02291296510882</v>
      </c>
      <c r="G28" s="90">
        <v>282298</v>
      </c>
      <c r="H28" s="90">
        <v>18.172911033861208</v>
      </c>
      <c r="I28" s="90">
        <v>12751</v>
      </c>
      <c r="J28" s="90">
        <v>2278850</v>
      </c>
      <c r="K28" s="90">
        <v>178.71931613206809</v>
      </c>
      <c r="L28" s="90">
        <v>218348</v>
      </c>
      <c r="M28" s="90">
        <v>17.123990275272529</v>
      </c>
    </row>
    <row r="29" spans="2:13" x14ac:dyDescent="0.3">
      <c r="B29" s="116"/>
      <c r="C29" s="91" t="s">
        <v>141</v>
      </c>
      <c r="D29" s="90">
        <v>14166</v>
      </c>
      <c r="E29" s="90">
        <v>3519621.97</v>
      </c>
      <c r="F29" s="90">
        <v>248.4555957927432</v>
      </c>
      <c r="G29" s="90">
        <v>261644</v>
      </c>
      <c r="H29" s="90">
        <v>18.469857405054356</v>
      </c>
      <c r="I29" s="90">
        <v>12578</v>
      </c>
      <c r="J29" s="90">
        <v>2229930</v>
      </c>
      <c r="K29" s="90">
        <v>177.28812211798379</v>
      </c>
      <c r="L29" s="90">
        <v>214035</v>
      </c>
      <c r="M29" s="90">
        <v>17.016616314199396</v>
      </c>
    </row>
    <row r="30" spans="2:13" x14ac:dyDescent="0.3">
      <c r="B30" s="116"/>
      <c r="C30" s="91" t="s">
        <v>142</v>
      </c>
      <c r="D30" s="90">
        <v>15405</v>
      </c>
      <c r="E30" s="90">
        <v>4485714.16</v>
      </c>
      <c r="F30" s="90">
        <v>291.1855994806881</v>
      </c>
      <c r="G30" s="90">
        <v>332456</v>
      </c>
      <c r="H30" s="90">
        <v>21.581045115222331</v>
      </c>
      <c r="I30" s="90">
        <v>11248</v>
      </c>
      <c r="J30" s="90">
        <v>1841400</v>
      </c>
      <c r="K30" s="90">
        <v>163.70910384068279</v>
      </c>
      <c r="L30" s="90">
        <v>176296</v>
      </c>
      <c r="M30" s="90">
        <v>15.673541963015648</v>
      </c>
    </row>
    <row r="31" spans="2:13" x14ac:dyDescent="0.3">
      <c r="B31" s="117" t="s">
        <v>168</v>
      </c>
      <c r="C31" s="91" t="s">
        <v>131</v>
      </c>
      <c r="D31" s="90">
        <v>11142</v>
      </c>
      <c r="E31" s="90">
        <v>2684876.57</v>
      </c>
      <c r="F31" s="90">
        <v>240.96899748698615</v>
      </c>
      <c r="G31" s="90">
        <v>197089</v>
      </c>
      <c r="H31" s="90">
        <v>17.688835038592714</v>
      </c>
      <c r="I31" s="90">
        <v>10996</v>
      </c>
      <c r="J31" s="90">
        <v>1751190</v>
      </c>
      <c r="K31" s="90">
        <v>159.25700254638051</v>
      </c>
      <c r="L31" s="90">
        <v>166197</v>
      </c>
      <c r="M31" s="90">
        <v>15.114314296107676</v>
      </c>
    </row>
    <row r="32" spans="2:13" x14ac:dyDescent="0.3">
      <c r="B32" s="117"/>
      <c r="C32" s="91" t="s">
        <v>132</v>
      </c>
      <c r="D32" s="90">
        <v>12573</v>
      </c>
      <c r="E32" s="90">
        <v>3031744.64</v>
      </c>
      <c r="F32" s="90">
        <v>241.13136403404121</v>
      </c>
      <c r="G32" s="90">
        <v>225178</v>
      </c>
      <c r="H32" s="90">
        <v>17.909647657679155</v>
      </c>
      <c r="I32" s="90">
        <v>12220</v>
      </c>
      <c r="J32" s="90">
        <v>2128400</v>
      </c>
      <c r="K32" s="90">
        <v>174.17348608837972</v>
      </c>
      <c r="L32" s="90">
        <v>203448</v>
      </c>
      <c r="M32" s="90">
        <v>16.648772504091653</v>
      </c>
    </row>
    <row r="33" spans="2:13" x14ac:dyDescent="0.3">
      <c r="B33" s="92" t="s">
        <v>164</v>
      </c>
      <c r="C33" s="90"/>
      <c r="D33" s="90"/>
      <c r="E33" s="90"/>
      <c r="F33" s="90"/>
      <c r="G33" s="90"/>
      <c r="H33" s="90"/>
      <c r="I33" s="90"/>
      <c r="J33" s="90"/>
      <c r="K33" s="90"/>
      <c r="L33" s="90"/>
      <c r="M33" s="90"/>
    </row>
    <row r="34" spans="2:13" x14ac:dyDescent="0.3">
      <c r="B34" s="93">
        <v>2019</v>
      </c>
      <c r="C34" s="89"/>
      <c r="D34" s="90">
        <v>65643</v>
      </c>
      <c r="E34" s="90">
        <v>53907191</v>
      </c>
      <c r="F34" s="94">
        <v>821</v>
      </c>
      <c r="G34" s="90">
        <v>4038240</v>
      </c>
      <c r="H34" s="94">
        <v>62</v>
      </c>
      <c r="I34" s="90">
        <v>21446</v>
      </c>
      <c r="J34" s="90">
        <v>22597680</v>
      </c>
      <c r="K34" s="90">
        <v>1053.7013895365101</v>
      </c>
      <c r="L34" s="90">
        <v>2064703</v>
      </c>
      <c r="M34" s="94">
        <v>96</v>
      </c>
    </row>
    <row r="35" spans="2:13" x14ac:dyDescent="0.3">
      <c r="B35" s="93">
        <v>2020</v>
      </c>
      <c r="C35" s="89"/>
      <c r="D35" s="90">
        <v>47817</v>
      </c>
      <c r="E35" s="90">
        <v>39064921</v>
      </c>
      <c r="F35" s="94">
        <v>817</v>
      </c>
      <c r="G35" s="90">
        <v>2923405</v>
      </c>
      <c r="H35" s="94">
        <v>61</v>
      </c>
      <c r="I35" s="90">
        <v>582323</v>
      </c>
      <c r="J35" s="90">
        <v>689778350</v>
      </c>
      <c r="K35" s="90">
        <v>1184.52877526733</v>
      </c>
      <c r="L35" s="90">
        <v>63514319</v>
      </c>
      <c r="M35" s="94">
        <v>109</v>
      </c>
    </row>
    <row r="36" spans="2:13" x14ac:dyDescent="0.3">
      <c r="B36" s="93">
        <v>2021</v>
      </c>
      <c r="C36" s="89"/>
      <c r="D36" s="90">
        <v>46811</v>
      </c>
      <c r="E36" s="90">
        <v>42582968.140000001</v>
      </c>
      <c r="F36" s="90">
        <v>909.67866826173338</v>
      </c>
      <c r="G36" s="90">
        <v>3187271</v>
      </c>
      <c r="H36" s="90">
        <v>68.088077588600967</v>
      </c>
      <c r="I36" s="90">
        <v>67390</v>
      </c>
      <c r="J36" s="90">
        <v>53479260</v>
      </c>
      <c r="K36" s="90">
        <v>793.57857248849973</v>
      </c>
      <c r="L36" s="90">
        <v>5118664</v>
      </c>
      <c r="M36" s="90">
        <v>75.955839145273785</v>
      </c>
    </row>
    <row r="37" spans="2:13" x14ac:dyDescent="0.3">
      <c r="B37" s="93">
        <v>2022</v>
      </c>
      <c r="C37" s="89"/>
      <c r="D37" s="90">
        <v>15598</v>
      </c>
      <c r="E37" s="90">
        <v>5716621.21</v>
      </c>
      <c r="F37" s="90">
        <v>366.49706436722659</v>
      </c>
      <c r="G37" s="90">
        <v>422267</v>
      </c>
      <c r="H37" s="90">
        <v>27.07186818822926</v>
      </c>
      <c r="I37" s="90">
        <v>13679</v>
      </c>
      <c r="J37" s="90">
        <v>3879590</v>
      </c>
      <c r="K37" s="90">
        <v>283.61649243365741</v>
      </c>
      <c r="L37" s="90">
        <v>369645</v>
      </c>
      <c r="M37" s="90">
        <v>27.022808684845383</v>
      </c>
    </row>
    <row r="38" spans="2:13" ht="14.55" customHeight="1" x14ac:dyDescent="0.3">
      <c r="B38" s="109" t="s">
        <v>226</v>
      </c>
      <c r="C38" s="109"/>
      <c r="D38" s="109"/>
      <c r="E38" s="109"/>
    </row>
  </sheetData>
  <mergeCells count="9">
    <mergeCell ref="B38:E38"/>
    <mergeCell ref="B7:B18"/>
    <mergeCell ref="B19:B30"/>
    <mergeCell ref="B31:B32"/>
    <mergeCell ref="B4:M4"/>
    <mergeCell ref="B5:B6"/>
    <mergeCell ref="C5:C6"/>
    <mergeCell ref="D5:H5"/>
    <mergeCell ref="I5:M5"/>
  </mergeCells>
  <pageMargins left="0.7" right="0.7" top="0.75" bottom="0.75" header="0.3" footer="0.3"/>
  <pageSetup paperSize="9" scale="78"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FD695-05D9-4AD8-BC5A-DB1355C97FA9}">
  <sheetPr>
    <pageSetUpPr fitToPage="1"/>
  </sheetPr>
  <dimension ref="B1:L31"/>
  <sheetViews>
    <sheetView workbookViewId="0">
      <selection activeCell="B1" sqref="B1:L1"/>
    </sheetView>
  </sheetViews>
  <sheetFormatPr defaultRowHeight="14.4" x14ac:dyDescent="0.3"/>
  <cols>
    <col min="2" max="2" width="33.5546875" customWidth="1"/>
    <col min="3" max="3" width="17.44140625" customWidth="1"/>
    <col min="4" max="4" width="13.77734375" customWidth="1"/>
    <col min="5" max="5" width="16.77734375" customWidth="1"/>
    <col min="6" max="6" width="14.77734375" customWidth="1"/>
    <col min="8" max="8" width="14.44140625" customWidth="1"/>
    <col min="9" max="9" width="14.21875" customWidth="1"/>
    <col min="10" max="10" width="12.21875" customWidth="1"/>
    <col min="11" max="11" width="12.44140625" customWidth="1"/>
    <col min="12" max="12" width="12.77734375" customWidth="1"/>
  </cols>
  <sheetData>
    <row r="1" spans="2:12" ht="33.75" customHeight="1" x14ac:dyDescent="0.3">
      <c r="B1" s="96" t="s">
        <v>230</v>
      </c>
      <c r="C1" s="96"/>
      <c r="D1" s="96"/>
      <c r="E1" s="96"/>
      <c r="F1" s="96"/>
      <c r="G1" s="96"/>
      <c r="H1" s="96"/>
      <c r="I1" s="96"/>
      <c r="J1" s="96"/>
      <c r="K1" s="96"/>
      <c r="L1" s="96"/>
    </row>
    <row r="2" spans="2:12" x14ac:dyDescent="0.3">
      <c r="B2" s="98" t="s">
        <v>51</v>
      </c>
      <c r="C2" s="98"/>
      <c r="D2" s="98"/>
      <c r="E2" s="98"/>
      <c r="F2" s="98"/>
      <c r="G2" s="98"/>
      <c r="H2" s="98" t="s">
        <v>52</v>
      </c>
      <c r="I2" s="98"/>
      <c r="J2" s="98"/>
      <c r="K2" s="98"/>
      <c r="L2" s="98"/>
    </row>
    <row r="3" spans="2:12" x14ac:dyDescent="0.3">
      <c r="B3" s="23"/>
      <c r="C3" s="32">
        <v>2017</v>
      </c>
      <c r="D3" s="23">
        <v>2018</v>
      </c>
      <c r="E3" s="23">
        <v>2019</v>
      </c>
      <c r="F3" s="23">
        <v>2020</v>
      </c>
      <c r="G3" s="23" t="s">
        <v>166</v>
      </c>
      <c r="H3" s="23">
        <v>2017</v>
      </c>
      <c r="I3" s="23">
        <v>2018</v>
      </c>
      <c r="J3" s="23">
        <v>2019</v>
      </c>
      <c r="K3" s="23">
        <v>2020</v>
      </c>
      <c r="L3" s="23" t="s">
        <v>166</v>
      </c>
    </row>
    <row r="4" spans="2:12" s="6" customFormat="1" x14ac:dyDescent="0.3">
      <c r="B4" s="27" t="s">
        <v>53</v>
      </c>
      <c r="C4" s="33">
        <v>1652661</v>
      </c>
      <c r="D4" s="33">
        <f t="shared" ref="D4" si="0">SUM(D5:D13)</f>
        <v>1658237</v>
      </c>
      <c r="E4" s="33">
        <v>1653275</v>
      </c>
      <c r="F4" s="33">
        <f t="shared" ref="F4:L4" si="1">SUM(F5:F13)</f>
        <v>1616190</v>
      </c>
      <c r="G4" s="33">
        <f t="shared" si="1"/>
        <v>1644436</v>
      </c>
      <c r="H4" s="33">
        <f t="shared" si="1"/>
        <v>1235298</v>
      </c>
      <c r="I4" s="33">
        <f t="shared" si="1"/>
        <v>1231284</v>
      </c>
      <c r="J4" s="33">
        <f t="shared" si="1"/>
        <v>1232811</v>
      </c>
      <c r="K4" s="33">
        <f t="shared" si="1"/>
        <v>1243000</v>
      </c>
      <c r="L4" s="33">
        <f t="shared" si="1"/>
        <v>1249017</v>
      </c>
    </row>
    <row r="5" spans="2:12" ht="22.5" customHeight="1" x14ac:dyDescent="0.3">
      <c r="B5" s="34" t="s">
        <v>40</v>
      </c>
      <c r="C5" s="35">
        <v>273056</v>
      </c>
      <c r="D5" s="35">
        <v>268940</v>
      </c>
      <c r="E5" s="35">
        <v>264216</v>
      </c>
      <c r="F5" s="35">
        <v>256682</v>
      </c>
      <c r="G5" s="35">
        <v>255653</v>
      </c>
      <c r="H5" s="35">
        <v>227241</v>
      </c>
      <c r="I5" s="35">
        <v>224014</v>
      </c>
      <c r="J5" s="35">
        <v>220568</v>
      </c>
      <c r="K5" s="35">
        <v>220160</v>
      </c>
      <c r="L5" s="35">
        <v>217078</v>
      </c>
    </row>
    <row r="6" spans="2:12" x14ac:dyDescent="0.3">
      <c r="B6" s="34" t="s">
        <v>34</v>
      </c>
      <c r="C6" s="35">
        <v>184071</v>
      </c>
      <c r="D6" s="35">
        <v>181176</v>
      </c>
      <c r="E6" s="35">
        <v>179262</v>
      </c>
      <c r="F6" s="35">
        <v>176538</v>
      </c>
      <c r="G6" s="35">
        <v>192310</v>
      </c>
      <c r="H6" s="35">
        <v>118763</v>
      </c>
      <c r="I6" s="35">
        <v>116073</v>
      </c>
      <c r="J6" s="35">
        <v>116996</v>
      </c>
      <c r="K6" s="35">
        <v>123404</v>
      </c>
      <c r="L6" s="35">
        <v>128639</v>
      </c>
    </row>
    <row r="7" spans="2:12" x14ac:dyDescent="0.3">
      <c r="B7" s="34" t="s">
        <v>32</v>
      </c>
      <c r="C7" s="35">
        <v>374170</v>
      </c>
      <c r="D7" s="35">
        <v>373913</v>
      </c>
      <c r="E7" s="35">
        <v>369842</v>
      </c>
      <c r="F7" s="35">
        <v>360435</v>
      </c>
      <c r="G7" s="35">
        <v>364530</v>
      </c>
      <c r="H7" s="35">
        <v>285706</v>
      </c>
      <c r="I7" s="35">
        <v>282880</v>
      </c>
      <c r="J7" s="35">
        <v>281012</v>
      </c>
      <c r="K7" s="35">
        <v>283356</v>
      </c>
      <c r="L7" s="35">
        <v>285960</v>
      </c>
    </row>
    <row r="8" spans="2:12" ht="28.5" customHeight="1" x14ac:dyDescent="0.3">
      <c r="B8" s="34" t="s">
        <v>41</v>
      </c>
      <c r="C8" s="35">
        <v>229687</v>
      </c>
      <c r="D8" s="35">
        <v>235956</v>
      </c>
      <c r="E8" s="35">
        <v>240083</v>
      </c>
      <c r="F8" s="35">
        <v>230791</v>
      </c>
      <c r="G8" s="35">
        <v>231792</v>
      </c>
      <c r="H8" s="35">
        <v>133467</v>
      </c>
      <c r="I8" s="35">
        <v>139935</v>
      </c>
      <c r="J8" s="35">
        <v>143577</v>
      </c>
      <c r="K8" s="35">
        <v>142870</v>
      </c>
      <c r="L8" s="35">
        <v>143011</v>
      </c>
    </row>
    <row r="9" spans="2:12" ht="20.25" customHeight="1" x14ac:dyDescent="0.3">
      <c r="B9" s="34" t="s">
        <v>54</v>
      </c>
      <c r="C9" s="35">
        <v>56442</v>
      </c>
      <c r="D9" s="35">
        <v>57118</v>
      </c>
      <c r="E9" s="35">
        <v>57277</v>
      </c>
      <c r="F9" s="35">
        <v>55473</v>
      </c>
      <c r="G9" s="35">
        <v>56050</v>
      </c>
      <c r="H9" s="35">
        <v>43047</v>
      </c>
      <c r="I9" s="35">
        <v>43123</v>
      </c>
      <c r="J9" s="35">
        <v>43199</v>
      </c>
      <c r="K9" s="35">
        <v>43323</v>
      </c>
      <c r="L9" s="35">
        <v>43440</v>
      </c>
    </row>
    <row r="10" spans="2:12" ht="27" customHeight="1" x14ac:dyDescent="0.3">
      <c r="B10" s="34" t="s">
        <v>43</v>
      </c>
      <c r="C10" s="35">
        <v>37645</v>
      </c>
      <c r="D10" s="35">
        <v>38415</v>
      </c>
      <c r="E10" s="35">
        <v>38485</v>
      </c>
      <c r="F10" s="35">
        <v>38253</v>
      </c>
      <c r="G10" s="35">
        <v>39634</v>
      </c>
      <c r="H10" s="35">
        <v>30725</v>
      </c>
      <c r="I10" s="35">
        <v>30585</v>
      </c>
      <c r="J10" s="35">
        <v>30868</v>
      </c>
      <c r="K10" s="35">
        <v>31726</v>
      </c>
      <c r="L10" s="35">
        <v>32036</v>
      </c>
    </row>
    <row r="11" spans="2:12" ht="33.75" customHeight="1" x14ac:dyDescent="0.3">
      <c r="B11" s="34" t="s">
        <v>44</v>
      </c>
      <c r="C11" s="35">
        <v>239153</v>
      </c>
      <c r="D11" s="35">
        <v>239821</v>
      </c>
      <c r="E11" s="35">
        <v>238380</v>
      </c>
      <c r="F11" s="35">
        <v>233681</v>
      </c>
      <c r="G11" s="35">
        <v>237910</v>
      </c>
      <c r="H11" s="35">
        <v>186227</v>
      </c>
      <c r="I11" s="35">
        <v>183487</v>
      </c>
      <c r="J11" s="35">
        <v>182672</v>
      </c>
      <c r="K11" s="35">
        <v>183715</v>
      </c>
      <c r="L11" s="35">
        <v>184097</v>
      </c>
    </row>
    <row r="12" spans="2:12" ht="32.25" customHeight="1" x14ac:dyDescent="0.3">
      <c r="B12" s="34" t="s">
        <v>55</v>
      </c>
      <c r="C12" s="35">
        <v>98380</v>
      </c>
      <c r="D12" s="35">
        <v>100119</v>
      </c>
      <c r="E12" s="35">
        <v>100871</v>
      </c>
      <c r="F12" s="35">
        <v>100518</v>
      </c>
      <c r="G12" s="35">
        <v>102145</v>
      </c>
      <c r="H12" s="35">
        <v>83694</v>
      </c>
      <c r="I12" s="35">
        <v>83813</v>
      </c>
      <c r="J12" s="35">
        <v>84593</v>
      </c>
      <c r="K12" s="35">
        <v>84259</v>
      </c>
      <c r="L12" s="35">
        <v>84606</v>
      </c>
    </row>
    <row r="13" spans="2:12" ht="19.5" customHeight="1" x14ac:dyDescent="0.3">
      <c r="B13" s="34" t="s">
        <v>56</v>
      </c>
      <c r="C13" s="35">
        <v>160057</v>
      </c>
      <c r="D13" s="35">
        <v>162779</v>
      </c>
      <c r="E13" s="35">
        <v>164859</v>
      </c>
      <c r="F13" s="35">
        <v>163819</v>
      </c>
      <c r="G13" s="35">
        <v>164412</v>
      </c>
      <c r="H13" s="35">
        <v>126428</v>
      </c>
      <c r="I13" s="35">
        <v>127374</v>
      </c>
      <c r="J13" s="35">
        <v>129326</v>
      </c>
      <c r="K13" s="35">
        <v>130187</v>
      </c>
      <c r="L13" s="35">
        <v>130150</v>
      </c>
    </row>
    <row r="14" spans="2:12" x14ac:dyDescent="0.3">
      <c r="B14" s="95"/>
      <c r="C14" s="95"/>
      <c r="D14" s="95"/>
      <c r="E14" s="95"/>
      <c r="F14" s="95"/>
      <c r="G14" s="95"/>
      <c r="H14" s="95"/>
      <c r="I14" s="95"/>
      <c r="J14" s="95"/>
      <c r="K14" s="95"/>
      <c r="L14" s="95"/>
    </row>
    <row r="15" spans="2:12" x14ac:dyDescent="0.3">
      <c r="B15" s="22" t="s">
        <v>57</v>
      </c>
      <c r="C15" s="35">
        <v>1541678</v>
      </c>
      <c r="D15" s="35">
        <v>1543044</v>
      </c>
      <c r="E15" s="35">
        <v>1535263</v>
      </c>
      <c r="F15" s="35">
        <v>1503228</v>
      </c>
      <c r="G15" s="35">
        <v>1527529</v>
      </c>
      <c r="H15" s="35">
        <v>1132993</v>
      </c>
      <c r="I15" s="35">
        <v>1125324</v>
      </c>
      <c r="J15" s="35">
        <v>1124014</v>
      </c>
      <c r="K15" s="35">
        <v>1136842</v>
      </c>
      <c r="L15" s="35">
        <v>1140800</v>
      </c>
    </row>
    <row r="16" spans="2:12" x14ac:dyDescent="0.3">
      <c r="B16" s="22" t="s">
        <v>58</v>
      </c>
      <c r="C16" s="35">
        <v>97748</v>
      </c>
      <c r="D16" s="35">
        <v>101383</v>
      </c>
      <c r="E16" s="35">
        <v>103863</v>
      </c>
      <c r="F16" s="35">
        <v>99075</v>
      </c>
      <c r="G16" s="35">
        <v>102635</v>
      </c>
      <c r="H16" s="35">
        <v>89589</v>
      </c>
      <c r="I16" s="35">
        <v>92704</v>
      </c>
      <c r="J16" s="35">
        <v>95155</v>
      </c>
      <c r="K16" s="35">
        <v>92670</v>
      </c>
      <c r="L16" s="35">
        <v>94488</v>
      </c>
    </row>
    <row r="17" spans="2:12" x14ac:dyDescent="0.3">
      <c r="B17" s="22" t="s">
        <v>59</v>
      </c>
      <c r="C17" s="35">
        <v>8933</v>
      </c>
      <c r="D17" s="35">
        <v>9325</v>
      </c>
      <c r="E17" s="35">
        <v>9513</v>
      </c>
      <c r="F17" s="35">
        <v>9329</v>
      </c>
      <c r="G17" s="35">
        <v>9585</v>
      </c>
      <c r="H17" s="35">
        <v>8531</v>
      </c>
      <c r="I17" s="35">
        <v>8896</v>
      </c>
      <c r="J17" s="35">
        <v>9115</v>
      </c>
      <c r="K17" s="35">
        <v>8997</v>
      </c>
      <c r="L17" s="35">
        <v>9167</v>
      </c>
    </row>
    <row r="18" spans="2:12" x14ac:dyDescent="0.3">
      <c r="B18" s="22" t="s">
        <v>60</v>
      </c>
      <c r="C18" s="35">
        <v>4302</v>
      </c>
      <c r="D18" s="35">
        <v>4485</v>
      </c>
      <c r="E18" s="35">
        <v>4636</v>
      </c>
      <c r="F18" s="35">
        <v>4558</v>
      </c>
      <c r="G18" s="35">
        <v>4687</v>
      </c>
      <c r="H18" s="35">
        <v>4185</v>
      </c>
      <c r="I18" s="35">
        <v>4360</v>
      </c>
      <c r="J18" s="35">
        <v>4527</v>
      </c>
      <c r="K18" s="35">
        <v>4491</v>
      </c>
      <c r="L18" s="35">
        <v>4562</v>
      </c>
    </row>
    <row r="19" spans="2:12" x14ac:dyDescent="0.3">
      <c r="B19" s="95"/>
      <c r="C19" s="95"/>
      <c r="D19" s="95"/>
      <c r="E19" s="95"/>
      <c r="F19" s="95"/>
      <c r="G19" s="95"/>
      <c r="H19" s="95"/>
      <c r="I19" s="95"/>
      <c r="J19" s="95"/>
      <c r="K19" s="95"/>
      <c r="L19" s="95"/>
    </row>
    <row r="20" spans="2:12" s="6" customFormat="1" ht="36.75" customHeight="1" x14ac:dyDescent="0.3">
      <c r="B20" s="27" t="s">
        <v>61</v>
      </c>
      <c r="C20" s="33">
        <v>13044</v>
      </c>
      <c r="D20" s="33">
        <f t="shared" ref="D20" si="2">SUM(D21:D24)</f>
        <v>13049</v>
      </c>
      <c r="E20" s="33">
        <v>12917</v>
      </c>
      <c r="F20" s="33">
        <f t="shared" ref="F20:K20" si="3">SUM(F21:F24)</f>
        <v>12659</v>
      </c>
      <c r="G20" s="33">
        <f t="shared" si="3"/>
        <v>12613</v>
      </c>
      <c r="H20" s="33">
        <f t="shared" si="3"/>
        <v>12315</v>
      </c>
      <c r="I20" s="33">
        <f t="shared" si="3"/>
        <v>12517</v>
      </c>
      <c r="J20" s="33">
        <f t="shared" si="3"/>
        <v>12364</v>
      </c>
      <c r="K20" s="33">
        <f t="shared" si="3"/>
        <v>12081</v>
      </c>
      <c r="L20" s="33">
        <f t="shared" ref="L20" si="4">SUM(L21:L24)</f>
        <v>11861</v>
      </c>
    </row>
    <row r="21" spans="2:12" x14ac:dyDescent="0.3">
      <c r="B21" s="36" t="s">
        <v>62</v>
      </c>
      <c r="C21" s="35">
        <v>9120</v>
      </c>
      <c r="D21" s="35">
        <v>9139</v>
      </c>
      <c r="E21" s="35">
        <v>9070</v>
      </c>
      <c r="F21" s="35">
        <v>9022</v>
      </c>
      <c r="G21" s="35">
        <v>8986</v>
      </c>
      <c r="H21" s="35">
        <v>8629</v>
      </c>
      <c r="I21" s="35">
        <v>8845</v>
      </c>
      <c r="J21" s="35">
        <v>8705</v>
      </c>
      <c r="K21" s="35">
        <v>8775</v>
      </c>
      <c r="L21" s="35">
        <v>8484</v>
      </c>
    </row>
    <row r="22" spans="2:12" x14ac:dyDescent="0.3">
      <c r="B22" s="36" t="s">
        <v>35</v>
      </c>
      <c r="C22" s="35">
        <v>1125</v>
      </c>
      <c r="D22" s="35">
        <v>1111</v>
      </c>
      <c r="E22" s="35">
        <v>1074</v>
      </c>
      <c r="F22" s="35">
        <v>955</v>
      </c>
      <c r="G22" s="35">
        <v>997</v>
      </c>
      <c r="H22" s="35">
        <v>1028</v>
      </c>
      <c r="I22" s="35">
        <v>1000</v>
      </c>
      <c r="J22" s="35">
        <v>987</v>
      </c>
      <c r="K22" s="35">
        <v>720</v>
      </c>
      <c r="L22" s="35">
        <v>872</v>
      </c>
    </row>
    <row r="23" spans="2:12" x14ac:dyDescent="0.3">
      <c r="B23" s="36" t="s">
        <v>63</v>
      </c>
      <c r="C23" s="35">
        <v>1123</v>
      </c>
      <c r="D23" s="35">
        <v>1121</v>
      </c>
      <c r="E23" s="35">
        <v>1123</v>
      </c>
      <c r="F23" s="35">
        <v>1100</v>
      </c>
      <c r="G23" s="35">
        <v>1090</v>
      </c>
      <c r="H23" s="35">
        <v>1093</v>
      </c>
      <c r="I23" s="35">
        <v>1089</v>
      </c>
      <c r="J23" s="35">
        <v>1087</v>
      </c>
      <c r="K23" s="35">
        <v>1067</v>
      </c>
      <c r="L23" s="35">
        <v>1045</v>
      </c>
    </row>
    <row r="24" spans="2:12" x14ac:dyDescent="0.3">
      <c r="B24" s="36" t="s">
        <v>26</v>
      </c>
      <c r="C24" s="35">
        <v>1676</v>
      </c>
      <c r="D24" s="35">
        <v>1678</v>
      </c>
      <c r="E24" s="35">
        <v>1650</v>
      </c>
      <c r="F24" s="35">
        <v>1582</v>
      </c>
      <c r="G24" s="35">
        <v>1540</v>
      </c>
      <c r="H24" s="35">
        <v>1565</v>
      </c>
      <c r="I24" s="35">
        <v>1583</v>
      </c>
      <c r="J24" s="35">
        <v>1585</v>
      </c>
      <c r="K24" s="35">
        <v>1519</v>
      </c>
      <c r="L24" s="35">
        <v>1460</v>
      </c>
    </row>
    <row r="25" spans="2:12" x14ac:dyDescent="0.3">
      <c r="B25" s="95"/>
      <c r="C25" s="95"/>
      <c r="D25" s="95"/>
      <c r="E25" s="95"/>
      <c r="F25" s="95"/>
      <c r="G25" s="95"/>
      <c r="H25" s="95"/>
      <c r="I25" s="95"/>
      <c r="J25" s="95"/>
      <c r="K25" s="95"/>
      <c r="L25" s="95"/>
    </row>
    <row r="26" spans="2:12" s="6" customFormat="1" x14ac:dyDescent="0.3">
      <c r="B26" s="37" t="s">
        <v>64</v>
      </c>
      <c r="C26" s="38">
        <v>928905</v>
      </c>
      <c r="D26" s="38">
        <v>923316</v>
      </c>
      <c r="E26" s="38">
        <v>918877</v>
      </c>
      <c r="F26" s="38">
        <v>1016558</v>
      </c>
      <c r="G26" s="38">
        <v>1038325</v>
      </c>
      <c r="H26" s="38">
        <v>608429</v>
      </c>
      <c r="I26" s="38">
        <v>608526</v>
      </c>
      <c r="J26" s="38">
        <v>603822</v>
      </c>
      <c r="K26" s="38">
        <v>582530</v>
      </c>
      <c r="L26" s="38">
        <v>639403</v>
      </c>
    </row>
    <row r="27" spans="2:12" x14ac:dyDescent="0.3">
      <c r="B27" s="95"/>
      <c r="C27" s="95"/>
      <c r="D27" s="95"/>
      <c r="E27" s="95"/>
      <c r="F27" s="95"/>
      <c r="G27" s="95"/>
      <c r="H27" s="95"/>
      <c r="I27" s="95"/>
      <c r="J27" s="95"/>
      <c r="K27" s="95"/>
      <c r="L27" s="95"/>
    </row>
    <row r="28" spans="2:12" s="6" customFormat="1" x14ac:dyDescent="0.3">
      <c r="B28" s="37" t="s">
        <v>65</v>
      </c>
      <c r="C28" s="38">
        <v>167422</v>
      </c>
      <c r="D28" s="38">
        <v>167501</v>
      </c>
      <c r="E28" s="38">
        <v>164633</v>
      </c>
      <c r="F28" s="38">
        <v>163847</v>
      </c>
      <c r="G28" s="38">
        <v>159591</v>
      </c>
      <c r="H28" s="38">
        <v>74978</v>
      </c>
      <c r="I28" s="38">
        <v>75809</v>
      </c>
      <c r="J28" s="38">
        <v>77161</v>
      </c>
      <c r="K28" s="38">
        <v>78152</v>
      </c>
      <c r="L28" s="38">
        <v>82660</v>
      </c>
    </row>
    <row r="29" spans="2:12" x14ac:dyDescent="0.3">
      <c r="B29" s="7" t="s">
        <v>223</v>
      </c>
      <c r="C29" s="1"/>
      <c r="D29" s="5"/>
      <c r="E29" s="1"/>
      <c r="F29" s="1"/>
      <c r="G29" s="1"/>
      <c r="H29" s="1"/>
      <c r="I29" s="1"/>
      <c r="J29" s="1"/>
      <c r="K29" s="1"/>
      <c r="L29" s="1"/>
    </row>
    <row r="30" spans="2:12" x14ac:dyDescent="0.3">
      <c r="B30" s="13" t="s">
        <v>50</v>
      </c>
      <c r="C30" s="1"/>
      <c r="D30" s="5"/>
      <c r="E30" s="1"/>
      <c r="F30" s="1"/>
      <c r="G30" s="1"/>
      <c r="H30" s="1"/>
      <c r="I30" s="1"/>
      <c r="J30" s="1"/>
      <c r="K30" s="1"/>
      <c r="L30" s="1"/>
    </row>
    <row r="31" spans="2:12" x14ac:dyDescent="0.3">
      <c r="B31" s="13"/>
    </row>
  </sheetData>
  <mergeCells count="7">
    <mergeCell ref="B27:L27"/>
    <mergeCell ref="B1:L1"/>
    <mergeCell ref="B2:G2"/>
    <mergeCell ref="H2:L2"/>
    <mergeCell ref="B14:L14"/>
    <mergeCell ref="B19:L19"/>
    <mergeCell ref="B25:L25"/>
  </mergeCells>
  <pageMargins left="0.7" right="0.7" top="0.75" bottom="0.75" header="0.3" footer="0.3"/>
  <pageSetup paperSize="9" scale="76"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8E068-7604-4B8A-B87C-628AFDDF68F2}">
  <sheetPr>
    <pageSetUpPr fitToPage="1"/>
  </sheetPr>
  <dimension ref="B2:L10"/>
  <sheetViews>
    <sheetView workbookViewId="0">
      <selection activeCell="B3" sqref="B3:L9"/>
    </sheetView>
  </sheetViews>
  <sheetFormatPr defaultRowHeight="14.4" x14ac:dyDescent="0.3"/>
  <cols>
    <col min="2" max="2" width="21.5546875" customWidth="1"/>
    <col min="3" max="3" width="13" customWidth="1"/>
    <col min="4" max="4" width="12.77734375" customWidth="1"/>
    <col min="5" max="5" width="12.44140625" customWidth="1"/>
    <col min="6" max="6" width="13.77734375" customWidth="1"/>
    <col min="7" max="7" width="20" customWidth="1"/>
    <col min="8" max="8" width="12.21875" customWidth="1"/>
    <col min="9" max="9" width="14.44140625" customWidth="1"/>
    <col min="10" max="10" width="12.21875" customWidth="1"/>
    <col min="11" max="11" width="13.21875" customWidth="1"/>
    <col min="12" max="12" width="12.21875" customWidth="1"/>
  </cols>
  <sheetData>
    <row r="2" spans="2:12" ht="31.5" customHeight="1" x14ac:dyDescent="0.3">
      <c r="B2" s="96" t="s">
        <v>205</v>
      </c>
      <c r="C2" s="96"/>
      <c r="D2" s="96"/>
      <c r="E2" s="96"/>
      <c r="F2" s="96"/>
      <c r="G2" s="96"/>
      <c r="H2" s="96"/>
      <c r="I2" s="96"/>
      <c r="J2" s="96"/>
      <c r="K2" s="96"/>
      <c r="L2" s="96"/>
    </row>
    <row r="3" spans="2:12" ht="31.5" customHeight="1" x14ac:dyDescent="0.3">
      <c r="B3" s="39" t="s">
        <v>66</v>
      </c>
      <c r="C3" s="97" t="s">
        <v>198</v>
      </c>
      <c r="D3" s="97"/>
      <c r="E3" s="97"/>
      <c r="F3" s="97"/>
      <c r="G3" s="99" t="s">
        <v>67</v>
      </c>
      <c r="H3" s="99"/>
      <c r="I3" s="99" t="s">
        <v>68</v>
      </c>
      <c r="J3" s="99"/>
      <c r="K3" s="99" t="s">
        <v>69</v>
      </c>
      <c r="L3" s="99"/>
    </row>
    <row r="4" spans="2:12" ht="18.75" customHeight="1" x14ac:dyDescent="0.3">
      <c r="B4" s="23"/>
      <c r="C4" s="23">
        <v>2018</v>
      </c>
      <c r="D4" s="23">
        <v>2019</v>
      </c>
      <c r="E4" s="23">
        <v>2020</v>
      </c>
      <c r="F4" s="23" t="s">
        <v>166</v>
      </c>
      <c r="G4" s="23" t="s">
        <v>70</v>
      </c>
      <c r="H4" s="23" t="s">
        <v>24</v>
      </c>
      <c r="I4" s="23" t="s">
        <v>70</v>
      </c>
      <c r="J4" s="23" t="s">
        <v>24</v>
      </c>
      <c r="K4" s="23" t="s">
        <v>70</v>
      </c>
      <c r="L4" s="23" t="s">
        <v>24</v>
      </c>
    </row>
    <row r="5" spans="2:12" x14ac:dyDescent="0.3">
      <c r="B5" s="22" t="s">
        <v>71</v>
      </c>
      <c r="C5" s="35">
        <v>80482</v>
      </c>
      <c r="D5" s="35">
        <v>79249</v>
      </c>
      <c r="E5" s="35">
        <v>80996</v>
      </c>
      <c r="F5" s="35">
        <v>84629</v>
      </c>
      <c r="G5" s="35">
        <v>-1233</v>
      </c>
      <c r="H5" s="40" t="s">
        <v>183</v>
      </c>
      <c r="I5" s="35">
        <v>1747</v>
      </c>
      <c r="J5" s="40" t="s">
        <v>188</v>
      </c>
      <c r="K5" s="35">
        <v>3633</v>
      </c>
      <c r="L5" s="40" t="s">
        <v>193</v>
      </c>
    </row>
    <row r="6" spans="2:12" x14ac:dyDescent="0.3">
      <c r="B6" s="22" t="s">
        <v>72</v>
      </c>
      <c r="C6" s="35">
        <v>108332</v>
      </c>
      <c r="D6" s="35">
        <v>104837</v>
      </c>
      <c r="E6" s="35">
        <v>100948</v>
      </c>
      <c r="F6" s="35">
        <v>106091</v>
      </c>
      <c r="G6" s="35">
        <v>-3495</v>
      </c>
      <c r="H6" s="40" t="s">
        <v>184</v>
      </c>
      <c r="I6" s="35">
        <v>-3889</v>
      </c>
      <c r="J6" s="40" t="s">
        <v>189</v>
      </c>
      <c r="K6" s="35">
        <v>5143</v>
      </c>
      <c r="L6" s="40" t="s">
        <v>194</v>
      </c>
    </row>
    <row r="7" spans="2:12" x14ac:dyDescent="0.3">
      <c r="B7" s="22" t="s">
        <v>73</v>
      </c>
      <c r="C7" s="35">
        <v>121031</v>
      </c>
      <c r="D7" s="35">
        <v>121318</v>
      </c>
      <c r="E7" s="35">
        <v>122002</v>
      </c>
      <c r="F7" s="35">
        <v>119659</v>
      </c>
      <c r="G7" s="22">
        <v>287</v>
      </c>
      <c r="H7" s="40" t="s">
        <v>185</v>
      </c>
      <c r="I7" s="35">
        <v>684</v>
      </c>
      <c r="J7" s="40" t="s">
        <v>190</v>
      </c>
      <c r="K7" s="35">
        <v>-2343</v>
      </c>
      <c r="L7" s="40" t="s">
        <v>195</v>
      </c>
    </row>
    <row r="8" spans="2:12" x14ac:dyDescent="0.3">
      <c r="B8" s="22" t="s">
        <v>74</v>
      </c>
      <c r="C8" s="35">
        <v>121649</v>
      </c>
      <c r="D8" s="35">
        <v>122995</v>
      </c>
      <c r="E8" s="35">
        <v>123410</v>
      </c>
      <c r="F8" s="35">
        <v>119116</v>
      </c>
      <c r="G8" s="35">
        <v>1346</v>
      </c>
      <c r="H8" s="40" t="s">
        <v>186</v>
      </c>
      <c r="I8" s="35">
        <v>415</v>
      </c>
      <c r="J8" s="40" t="s">
        <v>191</v>
      </c>
      <c r="K8" s="35">
        <v>-4294</v>
      </c>
      <c r="L8" s="40" t="s">
        <v>196</v>
      </c>
    </row>
    <row r="9" spans="2:12" s="6" customFormat="1" x14ac:dyDescent="0.3">
      <c r="B9" s="37" t="s">
        <v>75</v>
      </c>
      <c r="C9" s="33">
        <v>107873</v>
      </c>
      <c r="D9" s="33">
        <v>107100</v>
      </c>
      <c r="E9" s="33">
        <v>106839</v>
      </c>
      <c r="F9" s="41">
        <v>107374</v>
      </c>
      <c r="G9" s="37">
        <v>-773</v>
      </c>
      <c r="H9" s="42" t="s">
        <v>187</v>
      </c>
      <c r="I9" s="33">
        <v>-261</v>
      </c>
      <c r="J9" s="42" t="s">
        <v>192</v>
      </c>
      <c r="K9" s="33">
        <v>535</v>
      </c>
      <c r="L9" s="42" t="s">
        <v>197</v>
      </c>
    </row>
    <row r="10" spans="2:12" x14ac:dyDescent="0.3">
      <c r="B10" s="4" t="s">
        <v>222</v>
      </c>
      <c r="C10" s="1"/>
      <c r="D10" s="1"/>
      <c r="E10" s="1"/>
      <c r="F10" s="1"/>
      <c r="G10" s="1"/>
      <c r="H10" s="1"/>
      <c r="I10" s="1"/>
      <c r="J10" s="1"/>
      <c r="K10" s="1"/>
      <c r="L10" s="1"/>
    </row>
  </sheetData>
  <mergeCells count="5">
    <mergeCell ref="B2:L2"/>
    <mergeCell ref="C3:F3"/>
    <mergeCell ref="G3:H3"/>
    <mergeCell ref="I3:J3"/>
    <mergeCell ref="K3:L3"/>
  </mergeCells>
  <pageMargins left="0.7" right="0.7" top="0.75" bottom="0.75" header="0.3" footer="0.3"/>
  <pageSetup paperSize="9" scale="83"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52C7D-446F-4B49-AB40-1BBCB94CD2DE}">
  <sheetPr>
    <pageSetUpPr fitToPage="1"/>
  </sheetPr>
  <dimension ref="B2:I25"/>
  <sheetViews>
    <sheetView topLeftCell="A4" workbookViewId="0">
      <selection activeCell="C25" sqref="C25"/>
    </sheetView>
  </sheetViews>
  <sheetFormatPr defaultRowHeight="14.4" x14ac:dyDescent="0.3"/>
  <cols>
    <col min="2" max="2" width="18.21875" customWidth="1"/>
    <col min="3" max="3" width="18.44140625" customWidth="1"/>
    <col min="4" max="5" width="9.77734375" bestFit="1" customWidth="1"/>
    <col min="6" max="7" width="9.21875" bestFit="1" customWidth="1"/>
    <col min="8" max="8" width="11.77734375" customWidth="1"/>
    <col min="9" max="9" width="15.77734375" customWidth="1"/>
  </cols>
  <sheetData>
    <row r="2" spans="2:9" x14ac:dyDescent="0.3">
      <c r="B2" s="1"/>
      <c r="C2" s="1"/>
      <c r="D2" s="1"/>
      <c r="E2" s="1"/>
      <c r="F2" s="1"/>
      <c r="G2" s="1"/>
      <c r="H2" s="1"/>
    </row>
    <row r="4" spans="2:9" ht="43.5" customHeight="1" x14ac:dyDescent="0.3">
      <c r="B4" s="96" t="s">
        <v>231</v>
      </c>
      <c r="C4" s="96"/>
      <c r="D4" s="96"/>
      <c r="E4" s="96"/>
      <c r="F4" s="96"/>
      <c r="G4" s="96"/>
      <c r="H4" s="96"/>
      <c r="I4" s="96"/>
    </row>
    <row r="5" spans="2:9" x14ac:dyDescent="0.3">
      <c r="B5" s="43"/>
      <c r="C5" s="101" t="s">
        <v>1</v>
      </c>
      <c r="D5" s="101"/>
      <c r="E5" s="101"/>
      <c r="F5" s="101" t="s">
        <v>76</v>
      </c>
      <c r="G5" s="101"/>
      <c r="H5" s="101" t="s">
        <v>215</v>
      </c>
      <c r="I5" s="101"/>
    </row>
    <row r="6" spans="2:9" x14ac:dyDescent="0.3">
      <c r="B6" s="43"/>
      <c r="C6" s="44">
        <v>2019</v>
      </c>
      <c r="D6" s="44">
        <v>2020</v>
      </c>
      <c r="E6" s="44" t="s">
        <v>206</v>
      </c>
      <c r="F6" s="44">
        <v>2020</v>
      </c>
      <c r="G6" s="44" t="s">
        <v>206</v>
      </c>
      <c r="H6" s="44">
        <v>2020</v>
      </c>
      <c r="I6" s="44" t="s">
        <v>206</v>
      </c>
    </row>
    <row r="7" spans="2:9" x14ac:dyDescent="0.3">
      <c r="B7" s="100" t="s">
        <v>28</v>
      </c>
      <c r="C7" s="100"/>
      <c r="D7" s="100"/>
      <c r="E7" s="100"/>
      <c r="F7" s="100"/>
      <c r="G7" s="100"/>
      <c r="H7" s="100"/>
      <c r="I7" s="100"/>
    </row>
    <row r="8" spans="2:9" x14ac:dyDescent="0.3">
      <c r="B8" s="43" t="s">
        <v>77</v>
      </c>
      <c r="C8" s="45">
        <v>1403666</v>
      </c>
      <c r="D8" s="46">
        <v>1260338</v>
      </c>
      <c r="E8" s="46">
        <v>1368071</v>
      </c>
      <c r="F8" s="47">
        <f>(D8-C8)/C8</f>
        <v>-0.10210976115400672</v>
      </c>
      <c r="G8" s="47">
        <f>(E8-D8)/D8</f>
        <v>8.5479450750512956E-2</v>
      </c>
      <c r="H8" s="48">
        <v>0.1117033684614762</v>
      </c>
      <c r="I8" s="48">
        <v>0.10977719723610836</v>
      </c>
    </row>
    <row r="9" spans="2:9" x14ac:dyDescent="0.3">
      <c r="B9" s="43" t="s">
        <v>78</v>
      </c>
      <c r="C9" s="45">
        <v>4436584</v>
      </c>
      <c r="D9" s="46">
        <v>4305029</v>
      </c>
      <c r="E9" s="46">
        <v>4364000</v>
      </c>
      <c r="F9" s="47">
        <f t="shared" ref="F9:G11" si="0">(D9-C9)/C9</f>
        <v>-2.9652318089773574E-2</v>
      </c>
      <c r="G9" s="47">
        <f t="shared" si="0"/>
        <v>1.3698165564041496E-2</v>
      </c>
      <c r="H9" s="48">
        <v>0.12105911481664816</v>
      </c>
      <c r="I9" s="48">
        <v>0.12594133822181486</v>
      </c>
    </row>
    <row r="10" spans="2:9" x14ac:dyDescent="0.3">
      <c r="B10" s="43" t="s">
        <v>79</v>
      </c>
      <c r="C10" s="45">
        <v>962123</v>
      </c>
      <c r="D10" s="46">
        <v>1019221</v>
      </c>
      <c r="E10" s="46">
        <v>1093649</v>
      </c>
      <c r="F10" s="47">
        <f t="shared" si="0"/>
        <v>5.9345842475442327E-2</v>
      </c>
      <c r="G10" s="47">
        <f t="shared" si="0"/>
        <v>7.3024398045173716E-2</v>
      </c>
      <c r="H10" s="48">
        <v>6.5631496996235356E-2</v>
      </c>
      <c r="I10" s="48">
        <v>6.8684742545368757E-2</v>
      </c>
    </row>
    <row r="11" spans="2:9" s="6" customFormat="1" x14ac:dyDescent="0.3">
      <c r="B11" s="49" t="s">
        <v>1</v>
      </c>
      <c r="C11" s="50">
        <f>SUM(C8:C10)</f>
        <v>6802373</v>
      </c>
      <c r="D11" s="50">
        <f>SUM(D8:D10)</f>
        <v>6584588</v>
      </c>
      <c r="E11" s="50">
        <f>SUM(E8:E10)</f>
        <v>6825720</v>
      </c>
      <c r="F11" s="51">
        <f t="shared" si="0"/>
        <v>-3.2016033228404267E-2</v>
      </c>
      <c r="G11" s="51">
        <f t="shared" si="0"/>
        <v>3.662066631959357E-2</v>
      </c>
      <c r="H11" s="52">
        <v>0.11068877809818929</v>
      </c>
      <c r="I11" s="52">
        <v>0.11352765715558212</v>
      </c>
    </row>
    <row r="12" spans="2:9" x14ac:dyDescent="0.3">
      <c r="B12" s="100" t="s">
        <v>27</v>
      </c>
      <c r="C12" s="100"/>
      <c r="D12" s="100"/>
      <c r="E12" s="100"/>
      <c r="F12" s="100"/>
      <c r="G12" s="100"/>
      <c r="H12" s="100"/>
      <c r="I12" s="100"/>
    </row>
    <row r="13" spans="2:9" x14ac:dyDescent="0.3">
      <c r="B13" s="43" t="s">
        <v>77</v>
      </c>
      <c r="C13" s="45">
        <v>1841149</v>
      </c>
      <c r="D13" s="46">
        <v>1725559</v>
      </c>
      <c r="E13" s="46">
        <v>1873176</v>
      </c>
      <c r="F13" s="47">
        <f>(D13-C13)/C13</f>
        <v>-6.2781447889334319E-2</v>
      </c>
      <c r="G13" s="47">
        <f>(E13-D13)/D13</f>
        <v>8.5547350163048611E-2</v>
      </c>
      <c r="H13" s="48">
        <v>0.1859866860536209</v>
      </c>
      <c r="I13" s="48">
        <v>0.18494578192332167</v>
      </c>
    </row>
    <row r="14" spans="2:9" x14ac:dyDescent="0.3">
      <c r="B14" s="43" t="s">
        <v>78</v>
      </c>
      <c r="C14" s="45">
        <v>5741375</v>
      </c>
      <c r="D14" s="46">
        <v>5612026</v>
      </c>
      <c r="E14" s="46">
        <v>5678918</v>
      </c>
      <c r="F14" s="47">
        <f t="shared" ref="F14:G16" si="1">(D14-C14)/C14</f>
        <v>-2.252927216912325E-2</v>
      </c>
      <c r="G14" s="47">
        <f t="shared" si="1"/>
        <v>1.191940308188166E-2</v>
      </c>
      <c r="H14" s="48">
        <v>0.16176439667243167</v>
      </c>
      <c r="I14" s="48">
        <v>0.16771751238528185</v>
      </c>
    </row>
    <row r="15" spans="2:9" x14ac:dyDescent="0.3">
      <c r="B15" s="43" t="s">
        <v>79</v>
      </c>
      <c r="C15" s="45">
        <v>1612156</v>
      </c>
      <c r="D15" s="46">
        <v>1658910</v>
      </c>
      <c r="E15" s="46">
        <v>1768854</v>
      </c>
      <c r="F15" s="47">
        <f t="shared" si="1"/>
        <v>2.9000915544153294E-2</v>
      </c>
      <c r="G15" s="47">
        <f t="shared" si="1"/>
        <v>6.6274843119879925E-2</v>
      </c>
      <c r="H15" s="48">
        <v>8.0253298852861213E-2</v>
      </c>
      <c r="I15" s="48">
        <v>8.6767477700251117E-2</v>
      </c>
    </row>
    <row r="16" spans="2:9" s="6" customFormat="1" x14ac:dyDescent="0.3">
      <c r="B16" s="49" t="s">
        <v>1</v>
      </c>
      <c r="C16" s="50">
        <f>SUM(C13:C15)</f>
        <v>9194680</v>
      </c>
      <c r="D16" s="50">
        <f>SUM(D13:D15)</f>
        <v>8996495</v>
      </c>
      <c r="E16" s="50">
        <f>SUM(E13:E15)</f>
        <v>9320948</v>
      </c>
      <c r="F16" s="51">
        <f t="shared" si="1"/>
        <v>-2.1554311841195127E-2</v>
      </c>
      <c r="G16" s="51">
        <f t="shared" si="1"/>
        <v>3.6064378405145557E-2</v>
      </c>
      <c r="H16" s="52">
        <v>0.15138006523651712</v>
      </c>
      <c r="I16" s="52">
        <v>0.15581773441928867</v>
      </c>
    </row>
    <row r="17" spans="2:9" x14ac:dyDescent="0.3">
      <c r="B17" s="100" t="s">
        <v>1</v>
      </c>
      <c r="C17" s="100"/>
      <c r="D17" s="100"/>
      <c r="E17" s="100"/>
      <c r="F17" s="100"/>
      <c r="G17" s="100"/>
      <c r="H17" s="100"/>
      <c r="I17" s="100"/>
    </row>
    <row r="18" spans="2:9" x14ac:dyDescent="0.3">
      <c r="B18" s="43" t="s">
        <v>77</v>
      </c>
      <c r="C18" s="45">
        <f>+C13+C8</f>
        <v>3244815</v>
      </c>
      <c r="D18" s="45">
        <f t="shared" ref="D18" si="2">+D13+D8</f>
        <v>2985897</v>
      </c>
      <c r="E18" s="45">
        <v>3241247</v>
      </c>
      <c r="F18" s="47">
        <f>(D18-C18)/C18</f>
        <v>-7.9794379648762723E-2</v>
      </c>
      <c r="G18" s="47">
        <f>(E18-D18)/D18</f>
        <v>8.5518690028490607E-2</v>
      </c>
      <c r="H18" s="48">
        <v>0.15463192467791087</v>
      </c>
      <c r="I18" s="48">
        <v>0.15321849892957864</v>
      </c>
    </row>
    <row r="19" spans="2:9" x14ac:dyDescent="0.3">
      <c r="B19" s="43" t="s">
        <v>78</v>
      </c>
      <c r="C19" s="45">
        <f t="shared" ref="C19:E21" si="3">+C14+C9</f>
        <v>10177959</v>
      </c>
      <c r="D19" s="45">
        <f t="shared" si="3"/>
        <v>9917055</v>
      </c>
      <c r="E19" s="45">
        <v>10042918</v>
      </c>
      <c r="F19" s="47">
        <f t="shared" ref="F19:G21" si="4">(D19-C19)/C19</f>
        <v>-2.5634216054515449E-2</v>
      </c>
      <c r="G19" s="47">
        <f t="shared" si="4"/>
        <v>1.2691570229266652E-2</v>
      </c>
      <c r="H19" s="48">
        <v>0.14409408841636959</v>
      </c>
      <c r="I19" s="48">
        <v>0.14956429993752812</v>
      </c>
    </row>
    <row r="20" spans="2:9" x14ac:dyDescent="0.3">
      <c r="B20" s="43" t="s">
        <v>79</v>
      </c>
      <c r="C20" s="45">
        <f t="shared" si="3"/>
        <v>2574279</v>
      </c>
      <c r="D20" s="45">
        <f t="shared" si="3"/>
        <v>2678131</v>
      </c>
      <c r="E20" s="45">
        <v>2862503</v>
      </c>
      <c r="F20" s="47">
        <f t="shared" si="4"/>
        <v>4.0342169593894056E-2</v>
      </c>
      <c r="G20" s="47">
        <f t="shared" si="4"/>
        <v>6.8843533045993638E-2</v>
      </c>
      <c r="H20" s="48">
        <v>7.4688654139771354E-2</v>
      </c>
      <c r="I20" s="48">
        <v>7.985878093402872E-2</v>
      </c>
    </row>
    <row r="21" spans="2:9" s="6" customFormat="1" x14ac:dyDescent="0.3">
      <c r="B21" s="49" t="s">
        <v>1</v>
      </c>
      <c r="C21" s="53">
        <f t="shared" si="3"/>
        <v>15997053</v>
      </c>
      <c r="D21" s="53">
        <f t="shared" si="3"/>
        <v>15581083</v>
      </c>
      <c r="E21" s="53">
        <f t="shared" si="3"/>
        <v>16146668</v>
      </c>
      <c r="F21" s="51">
        <f t="shared" si="4"/>
        <v>-2.6002914411798222E-2</v>
      </c>
      <c r="G21" s="51">
        <f t="shared" si="4"/>
        <v>3.6299466474827201E-2</v>
      </c>
      <c r="H21" s="52">
        <v>0.1341838689903648</v>
      </c>
      <c r="I21" s="52">
        <v>0.13794034781665171</v>
      </c>
    </row>
    <row r="22" spans="2:9" x14ac:dyDescent="0.3">
      <c r="B22" s="15" t="s">
        <v>216</v>
      </c>
      <c r="C22" s="3"/>
      <c r="D22" s="3"/>
      <c r="E22" s="3"/>
      <c r="F22" s="3"/>
      <c r="G22" s="3"/>
      <c r="H22" s="3"/>
      <c r="I22" s="3"/>
    </row>
    <row r="23" spans="2:9" x14ac:dyDescent="0.3">
      <c r="B23" s="15" t="s">
        <v>224</v>
      </c>
      <c r="C23" s="3"/>
      <c r="D23" s="3"/>
      <c r="E23" s="3"/>
      <c r="F23" s="3"/>
      <c r="G23" s="3"/>
      <c r="H23" s="3"/>
      <c r="I23" s="3"/>
    </row>
    <row r="24" spans="2:9" x14ac:dyDescent="0.3">
      <c r="B24" s="20"/>
      <c r="C24" s="3"/>
      <c r="D24" s="3"/>
      <c r="E24" s="3"/>
      <c r="F24" s="3"/>
      <c r="G24" s="3"/>
      <c r="H24" s="3"/>
      <c r="I24" s="3"/>
    </row>
    <row r="25" spans="2:9" x14ac:dyDescent="0.3">
      <c r="B25" s="3"/>
      <c r="C25" s="3"/>
      <c r="D25" s="3"/>
      <c r="E25" s="3"/>
      <c r="F25" s="3"/>
      <c r="G25" s="3"/>
      <c r="H25" s="3"/>
      <c r="I25" s="3"/>
    </row>
  </sheetData>
  <mergeCells count="7">
    <mergeCell ref="B12:I12"/>
    <mergeCell ref="B17:I17"/>
    <mergeCell ref="B4:I4"/>
    <mergeCell ref="C5:E5"/>
    <mergeCell ref="F5:G5"/>
    <mergeCell ref="H5:I5"/>
    <mergeCell ref="B7:I7"/>
  </mergeCells>
  <pageMargins left="0.7" right="0.7" top="0.75" bottom="0.75" header="0.3" footer="0.3"/>
  <pageSetup paperSize="9" orientation="landscape"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6C3AF-BC5C-4DA7-8362-3E038C1EBC15}">
  <sheetPr>
    <pageSetUpPr fitToPage="1"/>
  </sheetPr>
  <dimension ref="B3:I24"/>
  <sheetViews>
    <sheetView topLeftCell="A4" workbookViewId="0">
      <selection activeCell="B20" sqref="B20:I20"/>
    </sheetView>
  </sheetViews>
  <sheetFormatPr defaultRowHeight="14.4" x14ac:dyDescent="0.3"/>
  <cols>
    <col min="2" max="2" width="22.21875" customWidth="1"/>
    <col min="3" max="3" width="19.21875" customWidth="1"/>
    <col min="6" max="6" width="12.21875" customWidth="1"/>
    <col min="7" max="7" width="14.44140625" bestFit="1" customWidth="1"/>
    <col min="9" max="9" width="15" customWidth="1"/>
  </cols>
  <sheetData>
    <row r="3" spans="2:9" ht="43.5" customHeight="1" x14ac:dyDescent="0.3">
      <c r="B3" s="102" t="s">
        <v>221</v>
      </c>
      <c r="C3" s="102"/>
      <c r="D3" s="102"/>
      <c r="E3" s="102"/>
      <c r="F3" s="102"/>
      <c r="G3" s="102"/>
      <c r="H3" s="102"/>
      <c r="I3" s="102"/>
    </row>
    <row r="4" spans="2:9" x14ac:dyDescent="0.3">
      <c r="B4" s="43"/>
      <c r="C4" s="101" t="s">
        <v>1</v>
      </c>
      <c r="D4" s="101"/>
      <c r="E4" s="101"/>
      <c r="F4" s="101" t="s">
        <v>181</v>
      </c>
      <c r="G4" s="101"/>
      <c r="H4" s="101" t="s">
        <v>215</v>
      </c>
      <c r="I4" s="101"/>
    </row>
    <row r="5" spans="2:9" x14ac:dyDescent="0.3">
      <c r="B5" s="43"/>
      <c r="C5" s="44">
        <v>2019</v>
      </c>
      <c r="D5" s="44">
        <v>2020</v>
      </c>
      <c r="E5" s="44" t="s">
        <v>206</v>
      </c>
      <c r="F5" s="44">
        <v>2020</v>
      </c>
      <c r="G5" s="44" t="s">
        <v>206</v>
      </c>
      <c r="H5" s="44">
        <v>2020</v>
      </c>
      <c r="I5" s="44" t="s">
        <v>206</v>
      </c>
    </row>
    <row r="6" spans="2:9" x14ac:dyDescent="0.3">
      <c r="B6" s="100" t="s">
        <v>28</v>
      </c>
      <c r="C6" s="100"/>
      <c r="D6" s="100"/>
      <c r="E6" s="100"/>
      <c r="F6" s="100"/>
      <c r="G6" s="100"/>
      <c r="H6" s="100"/>
      <c r="I6" s="100"/>
    </row>
    <row r="7" spans="2:9" x14ac:dyDescent="0.3">
      <c r="B7" s="43" t="s">
        <v>77</v>
      </c>
      <c r="C7" s="45">
        <v>84458</v>
      </c>
      <c r="D7" s="45">
        <v>119936</v>
      </c>
      <c r="E7" s="45">
        <v>134225</v>
      </c>
      <c r="F7" s="47">
        <v>3.2599999999999997E-2</v>
      </c>
      <c r="G7" s="47">
        <v>3.6200000000000003E-2</v>
      </c>
      <c r="H7" s="47">
        <v>1.5950173425827108E-2</v>
      </c>
      <c r="I7" s="47">
        <v>1.8051778729744831E-2</v>
      </c>
    </row>
    <row r="8" spans="2:9" x14ac:dyDescent="0.3">
      <c r="B8" s="43" t="s">
        <v>78</v>
      </c>
      <c r="C8" s="45">
        <v>1232906</v>
      </c>
      <c r="D8" s="45">
        <v>1269323</v>
      </c>
      <c r="E8" s="45">
        <v>1278785</v>
      </c>
      <c r="F8" s="47">
        <v>0.34499999999999997</v>
      </c>
      <c r="G8" s="47">
        <v>0.34499999999999997</v>
      </c>
      <c r="H8" s="47">
        <v>1.6775084040862729E-2</v>
      </c>
      <c r="I8" s="47">
        <v>1.8634876073773152E-2</v>
      </c>
    </row>
    <row r="9" spans="2:9" x14ac:dyDescent="0.3">
      <c r="B9" s="43" t="s">
        <v>79</v>
      </c>
      <c r="C9" s="45">
        <v>800189</v>
      </c>
      <c r="D9" s="45">
        <v>822104</v>
      </c>
      <c r="E9" s="45">
        <v>831351</v>
      </c>
      <c r="F9" s="47">
        <v>0.2235</v>
      </c>
      <c r="G9" s="47">
        <v>0.2243</v>
      </c>
      <c r="H9" s="47">
        <v>9.8649319307532873E-3</v>
      </c>
      <c r="I9" s="47">
        <v>1.0297696159624515E-2</v>
      </c>
    </row>
    <row r="10" spans="2:9" x14ac:dyDescent="0.3">
      <c r="B10" s="49" t="s">
        <v>1</v>
      </c>
      <c r="C10" s="53">
        <f>SUM(C7:C9)</f>
        <v>2117553</v>
      </c>
      <c r="D10" s="53">
        <f t="shared" ref="D10" si="0">SUM(D7:D9)</f>
        <v>2211363</v>
      </c>
      <c r="E10" s="53">
        <v>2244361</v>
      </c>
      <c r="F10" s="51">
        <v>0.60109999999999997</v>
      </c>
      <c r="G10" s="51">
        <v>0.60550000000000004</v>
      </c>
      <c r="H10" s="51">
        <v>1.416140181417524E-2</v>
      </c>
      <c r="I10" s="51">
        <v>1.5511764818583107E-2</v>
      </c>
    </row>
    <row r="11" spans="2:9" x14ac:dyDescent="0.3">
      <c r="B11" s="100" t="s">
        <v>27</v>
      </c>
      <c r="C11" s="100"/>
      <c r="D11" s="100"/>
      <c r="E11" s="100"/>
      <c r="F11" s="100"/>
      <c r="G11" s="100"/>
      <c r="H11" s="100"/>
      <c r="I11" s="100"/>
    </row>
    <row r="12" spans="2:9" x14ac:dyDescent="0.3">
      <c r="B12" s="43" t="s">
        <v>77</v>
      </c>
      <c r="C12" s="45">
        <v>82640</v>
      </c>
      <c r="D12" s="45">
        <v>93037</v>
      </c>
      <c r="E12" s="45">
        <v>99768</v>
      </c>
      <c r="F12" s="47">
        <v>2.53E-2</v>
      </c>
      <c r="G12" s="47">
        <v>2.69E-2</v>
      </c>
      <c r="H12" s="47">
        <v>9.1791437815062823E-3</v>
      </c>
      <c r="I12" s="47">
        <v>1.0343998075535241E-2</v>
      </c>
    </row>
    <row r="13" spans="2:9" x14ac:dyDescent="0.3">
      <c r="B13" s="43" t="s">
        <v>78</v>
      </c>
      <c r="C13" s="45">
        <v>842793</v>
      </c>
      <c r="D13" s="45">
        <v>837157</v>
      </c>
      <c r="E13" s="45">
        <v>830290</v>
      </c>
      <c r="F13" s="47">
        <v>0.2276</v>
      </c>
      <c r="G13" s="47">
        <v>0.224</v>
      </c>
      <c r="H13" s="47">
        <v>6.8660956069172214E-3</v>
      </c>
      <c r="I13" s="47">
        <v>7.4672704717628777E-3</v>
      </c>
    </row>
    <row r="14" spans="2:9" x14ac:dyDescent="0.3">
      <c r="B14" s="43" t="s">
        <v>79</v>
      </c>
      <c r="C14" s="45">
        <v>544789</v>
      </c>
      <c r="D14" s="45">
        <v>537442</v>
      </c>
      <c r="E14" s="45">
        <v>531941</v>
      </c>
      <c r="F14" s="47">
        <v>0.14610000000000001</v>
      </c>
      <c r="G14" s="47">
        <v>0.14349999999999999</v>
      </c>
      <c r="H14" s="47">
        <v>6.6090852594326462E-3</v>
      </c>
      <c r="I14" s="47">
        <v>6.7657879351281439E-3</v>
      </c>
    </row>
    <row r="15" spans="2:9" x14ac:dyDescent="0.3">
      <c r="B15" s="49" t="s">
        <v>1</v>
      </c>
      <c r="C15" s="53">
        <f>SUM(C12:C14)</f>
        <v>1470222</v>
      </c>
      <c r="D15" s="53">
        <f t="shared" ref="D15" si="1">SUM(D12:D14)</f>
        <v>1467636</v>
      </c>
      <c r="E15" s="53">
        <v>1461999</v>
      </c>
      <c r="F15" s="51">
        <v>0.39889999999999998</v>
      </c>
      <c r="G15" s="51">
        <v>0.39450000000000002</v>
      </c>
      <c r="H15" s="51">
        <v>6.9186092464344016E-3</v>
      </c>
      <c r="I15" s="51">
        <v>7.4083498005128598E-3</v>
      </c>
    </row>
    <row r="16" spans="2:9" x14ac:dyDescent="0.3">
      <c r="B16" s="100" t="s">
        <v>1</v>
      </c>
      <c r="C16" s="100"/>
      <c r="D16" s="100"/>
      <c r="E16" s="100"/>
      <c r="F16" s="100"/>
      <c r="G16" s="100"/>
      <c r="H16" s="100"/>
      <c r="I16" s="100"/>
    </row>
    <row r="17" spans="2:9" x14ac:dyDescent="0.3">
      <c r="B17" s="43" t="s">
        <v>77</v>
      </c>
      <c r="C17" s="45">
        <f>+C7+C12</f>
        <v>167098</v>
      </c>
      <c r="D17" s="45">
        <f t="shared" ref="D17:E17" si="2">+D7+D12</f>
        <v>212973</v>
      </c>
      <c r="E17" s="45">
        <f t="shared" si="2"/>
        <v>233993</v>
      </c>
      <c r="F17" s="47">
        <v>5.79E-2</v>
      </c>
      <c r="G17" s="47">
        <v>6.3100000000000003E-2</v>
      </c>
      <c r="H17" s="47">
        <v>1.2992257234485122E-2</v>
      </c>
      <c r="I17" s="47">
        <v>1.4765398964926301E-2</v>
      </c>
    </row>
    <row r="18" spans="2:9" x14ac:dyDescent="0.3">
      <c r="B18" s="43" t="s">
        <v>78</v>
      </c>
      <c r="C18" s="45">
        <f t="shared" ref="C18:E20" si="3">+C8+C13</f>
        <v>2075699</v>
      </c>
      <c r="D18" s="45">
        <f t="shared" si="3"/>
        <v>2106480</v>
      </c>
      <c r="E18" s="45">
        <f t="shared" si="3"/>
        <v>2109075</v>
      </c>
      <c r="F18" s="47">
        <v>0.5726</v>
      </c>
      <c r="G18" s="47">
        <v>0.56899999999999995</v>
      </c>
      <c r="H18" s="47">
        <v>1.2837055182104743E-2</v>
      </c>
      <c r="I18" s="47">
        <v>1.4238469471213685E-2</v>
      </c>
    </row>
    <row r="19" spans="2:9" x14ac:dyDescent="0.3">
      <c r="B19" s="43" t="s">
        <v>79</v>
      </c>
      <c r="C19" s="45">
        <f t="shared" si="3"/>
        <v>1344978</v>
      </c>
      <c r="D19" s="45">
        <f t="shared" si="3"/>
        <v>1359546</v>
      </c>
      <c r="E19" s="45">
        <f t="shared" si="3"/>
        <v>1363292</v>
      </c>
      <c r="F19" s="47">
        <v>0.3695</v>
      </c>
      <c r="G19" s="47">
        <v>0.36780000000000002</v>
      </c>
      <c r="H19" s="47">
        <v>8.5778634926659339E-3</v>
      </c>
      <c r="I19" s="47">
        <v>8.9195858260739443E-3</v>
      </c>
    </row>
    <row r="20" spans="2:9" x14ac:dyDescent="0.3">
      <c r="B20" s="49" t="s">
        <v>1</v>
      </c>
      <c r="C20" s="53">
        <f t="shared" si="3"/>
        <v>3587775</v>
      </c>
      <c r="D20" s="53">
        <f t="shared" si="3"/>
        <v>3678999</v>
      </c>
      <c r="E20" s="53">
        <f t="shared" si="3"/>
        <v>3706360</v>
      </c>
      <c r="F20" s="51">
        <v>1</v>
      </c>
      <c r="G20" s="51">
        <v>1</v>
      </c>
      <c r="H20" s="51">
        <v>1.1272087869553648E-2</v>
      </c>
      <c r="I20" s="51">
        <v>1.231531745432176E-2</v>
      </c>
    </row>
    <row r="21" spans="2:9" x14ac:dyDescent="0.3">
      <c r="B21" s="15" t="s">
        <v>216</v>
      </c>
      <c r="C21" s="3"/>
      <c r="D21" s="3"/>
      <c r="E21" s="3"/>
      <c r="F21" s="3"/>
      <c r="G21" s="3"/>
      <c r="H21" s="3"/>
      <c r="I21" s="3"/>
    </row>
    <row r="22" spans="2:9" x14ac:dyDescent="0.3">
      <c r="B22" s="15" t="s">
        <v>224</v>
      </c>
      <c r="C22" s="3"/>
      <c r="D22" s="3"/>
      <c r="E22" s="3"/>
      <c r="F22" s="3"/>
      <c r="G22" s="3"/>
      <c r="H22" s="3"/>
      <c r="I22" s="3"/>
    </row>
    <row r="23" spans="2:9" x14ac:dyDescent="0.3">
      <c r="B23" s="20"/>
      <c r="C23" s="3"/>
      <c r="D23" s="3"/>
      <c r="E23" s="3"/>
      <c r="F23" s="3"/>
      <c r="G23" s="3"/>
      <c r="H23" s="3"/>
      <c r="I23" s="3"/>
    </row>
    <row r="24" spans="2:9" x14ac:dyDescent="0.3">
      <c r="B24" s="3"/>
      <c r="C24" s="3"/>
      <c r="D24" s="3"/>
      <c r="E24" s="3"/>
      <c r="F24" s="3"/>
      <c r="G24" s="3"/>
      <c r="H24" s="3"/>
      <c r="I24" s="3"/>
    </row>
  </sheetData>
  <mergeCells count="7">
    <mergeCell ref="B11:I11"/>
    <mergeCell ref="B16:I16"/>
    <mergeCell ref="B3:I3"/>
    <mergeCell ref="C4:E4"/>
    <mergeCell ref="F4:G4"/>
    <mergeCell ref="H4:I4"/>
    <mergeCell ref="B6:I6"/>
  </mergeCells>
  <pageMargins left="0.7" right="0.7" top="0.75" bottom="0.75" header="0.3" footer="0.3"/>
  <pageSetup paperSize="9" orientation="landscape"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A3504-5FAB-41B9-83CD-0145DAED1D5D}">
  <sheetPr>
    <pageSetUpPr fitToPage="1"/>
  </sheetPr>
  <dimension ref="B4:K26"/>
  <sheetViews>
    <sheetView topLeftCell="A5" workbookViewId="0">
      <selection activeCell="B16" sqref="B16:I16"/>
    </sheetView>
  </sheetViews>
  <sheetFormatPr defaultRowHeight="14.4" x14ac:dyDescent="0.3"/>
  <cols>
    <col min="2" max="2" width="16.21875" customWidth="1"/>
    <col min="3" max="3" width="18.5546875" customWidth="1"/>
    <col min="4" max="4" width="14.21875" customWidth="1"/>
    <col min="5" max="5" width="9.77734375" bestFit="1" customWidth="1"/>
    <col min="6" max="6" width="13.77734375" customWidth="1"/>
    <col min="8" max="8" width="16.77734375" customWidth="1"/>
  </cols>
  <sheetData>
    <row r="4" spans="2:11" ht="42" customHeight="1" x14ac:dyDescent="0.3">
      <c r="B4" s="96" t="s">
        <v>220</v>
      </c>
      <c r="C4" s="96"/>
      <c r="D4" s="96"/>
      <c r="E4" s="96"/>
      <c r="F4" s="96"/>
      <c r="G4" s="96"/>
      <c r="H4" s="96"/>
      <c r="I4" s="96"/>
      <c r="J4" s="3"/>
      <c r="K4" s="3"/>
    </row>
    <row r="5" spans="2:11" x14ac:dyDescent="0.3">
      <c r="B5" s="43"/>
      <c r="C5" s="101" t="s">
        <v>1</v>
      </c>
      <c r="D5" s="101"/>
      <c r="E5" s="101"/>
      <c r="F5" s="101" t="s">
        <v>76</v>
      </c>
      <c r="G5" s="101"/>
      <c r="H5" s="101" t="s">
        <v>80</v>
      </c>
      <c r="I5" s="101"/>
      <c r="J5" s="11"/>
      <c r="K5" s="11"/>
    </row>
    <row r="6" spans="2:11" x14ac:dyDescent="0.3">
      <c r="B6" s="43"/>
      <c r="C6" s="44">
        <v>2019</v>
      </c>
      <c r="D6" s="44">
        <v>2020</v>
      </c>
      <c r="E6" s="44" t="s">
        <v>204</v>
      </c>
      <c r="F6" s="44">
        <v>2020</v>
      </c>
      <c r="G6" s="44" t="s">
        <v>204</v>
      </c>
      <c r="H6" s="44">
        <v>2020</v>
      </c>
      <c r="I6" s="44" t="s">
        <v>204</v>
      </c>
      <c r="J6" s="11"/>
      <c r="K6" s="11"/>
    </row>
    <row r="7" spans="2:11" x14ac:dyDescent="0.3">
      <c r="B7" s="100" t="s">
        <v>28</v>
      </c>
      <c r="C7" s="100"/>
      <c r="D7" s="100"/>
      <c r="E7" s="100"/>
      <c r="F7" s="100"/>
      <c r="G7" s="100"/>
      <c r="H7" s="100"/>
      <c r="I7" s="100"/>
      <c r="J7" s="11"/>
      <c r="K7" s="11"/>
    </row>
    <row r="8" spans="2:11" x14ac:dyDescent="0.3">
      <c r="B8" s="43" t="s">
        <v>77</v>
      </c>
      <c r="C8" s="45">
        <v>1444589</v>
      </c>
      <c r="D8" s="46">
        <v>1321958</v>
      </c>
      <c r="E8" s="46">
        <v>1438932</v>
      </c>
      <c r="F8" s="47">
        <f>(D8-C8)/C8</f>
        <v>-8.4889889096483498E-2</v>
      </c>
      <c r="G8" s="47">
        <f>(E8-D8)/D8</f>
        <v>8.8485413303599658E-2</v>
      </c>
      <c r="H8" s="47">
        <v>0.10714409988819615</v>
      </c>
      <c r="I8" s="48">
        <v>0.10523985845057307</v>
      </c>
      <c r="J8" s="11"/>
      <c r="K8" s="11"/>
    </row>
    <row r="9" spans="2:11" x14ac:dyDescent="0.3">
      <c r="B9" s="43" t="s">
        <v>78</v>
      </c>
      <c r="C9" s="45">
        <v>5406951</v>
      </c>
      <c r="D9" s="46">
        <v>5293607</v>
      </c>
      <c r="E9" s="46">
        <v>5346213</v>
      </c>
      <c r="F9" s="47">
        <f t="shared" ref="F9:G11" si="0">(D9-C9)/C9</f>
        <v>-2.0962646045802894E-2</v>
      </c>
      <c r="G9" s="47">
        <f t="shared" si="0"/>
        <v>9.9376474301926827E-3</v>
      </c>
      <c r="H9" s="47">
        <v>0.10113236588964765</v>
      </c>
      <c r="I9" s="48">
        <v>0.10586203729630675</v>
      </c>
      <c r="J9" s="11"/>
      <c r="K9" s="11"/>
    </row>
    <row r="10" spans="2:11" x14ac:dyDescent="0.3">
      <c r="B10" s="43" t="s">
        <v>79</v>
      </c>
      <c r="C10" s="45">
        <v>1719346</v>
      </c>
      <c r="D10" s="46">
        <v>1791490</v>
      </c>
      <c r="E10" s="46">
        <v>1875862</v>
      </c>
      <c r="F10" s="47">
        <f t="shared" si="0"/>
        <v>4.1960140658133964E-2</v>
      </c>
      <c r="G10" s="47">
        <f t="shared" si="0"/>
        <v>4.7095992721142739E-2</v>
      </c>
      <c r="H10" s="47">
        <v>4.1268999547862395E-2</v>
      </c>
      <c r="I10" s="48">
        <v>4.4031490589393034E-2</v>
      </c>
      <c r="J10" s="11"/>
      <c r="K10" s="11"/>
    </row>
    <row r="11" spans="2:11" x14ac:dyDescent="0.3">
      <c r="B11" s="49" t="s">
        <v>1</v>
      </c>
      <c r="C11" s="50">
        <f>SUM(C8:C10)</f>
        <v>8570886</v>
      </c>
      <c r="D11" s="50">
        <f>SUM(D8:D10)</f>
        <v>8407055</v>
      </c>
      <c r="E11" s="50">
        <v>8661007</v>
      </c>
      <c r="F11" s="51">
        <f t="shared" si="0"/>
        <v>-1.9114826635192674E-2</v>
      </c>
      <c r="G11" s="51">
        <f t="shared" si="0"/>
        <v>3.020701065949967E-2</v>
      </c>
      <c r="H11" s="51">
        <v>8.9321171325749626E-2</v>
      </c>
      <c r="I11" s="52">
        <v>9.2366973032119701E-2</v>
      </c>
      <c r="J11" s="11"/>
      <c r="K11" s="11"/>
    </row>
    <row r="12" spans="2:11" x14ac:dyDescent="0.3">
      <c r="B12" s="100" t="s">
        <v>27</v>
      </c>
      <c r="C12" s="100"/>
      <c r="D12" s="100"/>
      <c r="E12" s="100"/>
      <c r="F12" s="100"/>
      <c r="G12" s="100"/>
      <c r="H12" s="100"/>
      <c r="I12" s="100"/>
      <c r="J12" s="11"/>
      <c r="K12" s="11"/>
    </row>
    <row r="13" spans="2:11" x14ac:dyDescent="0.3">
      <c r="B13" s="43" t="s">
        <v>77</v>
      </c>
      <c r="C13" s="45">
        <v>1905571</v>
      </c>
      <c r="D13" s="46">
        <v>1797665</v>
      </c>
      <c r="E13" s="46">
        <v>1948809</v>
      </c>
      <c r="F13" s="47">
        <f>(D13-C13)/C13</f>
        <v>-5.6626596437498261E-2</v>
      </c>
      <c r="G13" s="47">
        <f>(E13-D13)/D13</f>
        <v>8.4077956682696714E-2</v>
      </c>
      <c r="H13" s="47">
        <v>0.17883031599324681</v>
      </c>
      <c r="I13" s="48">
        <v>0.17810570456109348</v>
      </c>
      <c r="J13" s="11"/>
      <c r="K13" s="11"/>
    </row>
    <row r="14" spans="2:11" x14ac:dyDescent="0.3">
      <c r="B14" s="43" t="s">
        <v>78</v>
      </c>
      <c r="C14" s="45">
        <v>6480614</v>
      </c>
      <c r="D14" s="46">
        <v>6340919</v>
      </c>
      <c r="E14" s="46">
        <v>6392833</v>
      </c>
      <c r="F14" s="47">
        <f t="shared" ref="F14:G16" si="1">(D14-C14)/C14</f>
        <v>-2.155582788914754E-2</v>
      </c>
      <c r="G14" s="47">
        <f t="shared" si="1"/>
        <v>8.1871413276214371E-3</v>
      </c>
      <c r="H14" s="47">
        <v>0.14386242751247888</v>
      </c>
      <c r="I14" s="48">
        <v>0.14971703468556116</v>
      </c>
      <c r="J14" s="11"/>
      <c r="K14" s="11"/>
    </row>
    <row r="15" spans="2:11" x14ac:dyDescent="0.3">
      <c r="B15" s="43" t="s">
        <v>79</v>
      </c>
      <c r="C15" s="45">
        <v>2123044</v>
      </c>
      <c r="D15" s="46">
        <v>2159803</v>
      </c>
      <c r="E15" s="46">
        <v>2265713</v>
      </c>
      <c r="F15" s="47">
        <f t="shared" si="1"/>
        <v>1.7314290236094966E-2</v>
      </c>
      <c r="G15" s="47">
        <f t="shared" si="1"/>
        <v>4.9036879752458906E-2</v>
      </c>
      <c r="H15" s="47">
        <v>6.3129831748543738E-2</v>
      </c>
      <c r="I15" s="48">
        <v>6.917778200504654E-2</v>
      </c>
      <c r="J15" s="11"/>
      <c r="K15" s="11"/>
    </row>
    <row r="16" spans="2:11" x14ac:dyDescent="0.3">
      <c r="B16" s="49" t="s">
        <v>1</v>
      </c>
      <c r="C16" s="50">
        <f>SUM(C13:C15)</f>
        <v>10509229</v>
      </c>
      <c r="D16" s="50">
        <f>SUM(D13:D15)</f>
        <v>10298387</v>
      </c>
      <c r="E16" s="50">
        <f>SUM(E13:E15)</f>
        <v>10607355</v>
      </c>
      <c r="F16" s="51">
        <f t="shared" si="1"/>
        <v>-2.0062556444435647E-2</v>
      </c>
      <c r="G16" s="51">
        <f t="shared" si="1"/>
        <v>3.0001591511369694E-2</v>
      </c>
      <c r="H16" s="51">
        <v>0.13303491119531632</v>
      </c>
      <c r="I16" s="52">
        <v>0.13772962251192686</v>
      </c>
      <c r="J16" s="11"/>
      <c r="K16" s="11"/>
    </row>
    <row r="17" spans="2:11" x14ac:dyDescent="0.3">
      <c r="B17" s="100" t="s">
        <v>1</v>
      </c>
      <c r="C17" s="100"/>
      <c r="D17" s="100"/>
      <c r="E17" s="100"/>
      <c r="F17" s="100"/>
      <c r="G17" s="100"/>
      <c r="H17" s="100"/>
      <c r="I17" s="100"/>
      <c r="J17" s="11"/>
      <c r="K17" s="11"/>
    </row>
    <row r="18" spans="2:11" x14ac:dyDescent="0.3">
      <c r="B18" s="43" t="s">
        <v>77</v>
      </c>
      <c r="C18" s="45">
        <f>+C8+C13</f>
        <v>3350160</v>
      </c>
      <c r="D18" s="45">
        <f t="shared" ref="D18:E18" si="2">+D8+D13</f>
        <v>3119623</v>
      </c>
      <c r="E18" s="45">
        <f t="shared" si="2"/>
        <v>3387741</v>
      </c>
      <c r="F18" s="47">
        <f>(D18-C18)/C18</f>
        <v>-6.8813728299543908E-2</v>
      </c>
      <c r="G18" s="47">
        <f>(E18-D18)/D18</f>
        <v>8.5945641508605369E-2</v>
      </c>
      <c r="H18" s="47">
        <v>0.14845287395303855</v>
      </c>
      <c r="I18" s="48">
        <v>0.14715617280069521</v>
      </c>
      <c r="J18" s="11"/>
      <c r="K18" s="11"/>
    </row>
    <row r="19" spans="2:11" x14ac:dyDescent="0.3">
      <c r="B19" s="43" t="s">
        <v>78</v>
      </c>
      <c r="C19" s="45">
        <f t="shared" ref="C19:E21" si="3">+C9+C14</f>
        <v>11887565</v>
      </c>
      <c r="D19" s="45">
        <f t="shared" si="3"/>
        <v>11634526</v>
      </c>
      <c r="E19" s="45">
        <f t="shared" si="3"/>
        <v>11739046</v>
      </c>
      <c r="F19" s="47">
        <f t="shared" ref="F19:G21" si="4">(D19-C19)/C19</f>
        <v>-2.128602451385124E-2</v>
      </c>
      <c r="G19" s="47">
        <f t="shared" si="4"/>
        <v>8.9836062079366192E-3</v>
      </c>
      <c r="H19" s="47">
        <v>0.1244206253009362</v>
      </c>
      <c r="I19" s="48">
        <v>0.12974452949583809</v>
      </c>
      <c r="J19" s="11"/>
      <c r="K19" s="11"/>
    </row>
    <row r="20" spans="2:11" x14ac:dyDescent="0.3">
      <c r="B20" s="43" t="s">
        <v>79</v>
      </c>
      <c r="C20" s="45">
        <f t="shared" si="3"/>
        <v>3842390</v>
      </c>
      <c r="D20" s="45">
        <f t="shared" si="3"/>
        <v>3951293</v>
      </c>
      <c r="E20" s="45">
        <f t="shared" si="3"/>
        <v>4141575</v>
      </c>
      <c r="F20" s="47">
        <f t="shared" si="4"/>
        <v>2.834251598614404E-2</v>
      </c>
      <c r="G20" s="47">
        <f t="shared" si="4"/>
        <v>4.8156894464672702E-2</v>
      </c>
      <c r="H20" s="47">
        <v>5.3218275637873479E-2</v>
      </c>
      <c r="I20" s="48">
        <v>5.7788160301334636E-2</v>
      </c>
      <c r="J20" s="11"/>
      <c r="K20" s="11"/>
    </row>
    <row r="21" spans="2:11" s="6" customFormat="1" x14ac:dyDescent="0.3">
      <c r="B21" s="49" t="s">
        <v>1</v>
      </c>
      <c r="C21" s="53">
        <f t="shared" si="3"/>
        <v>19080115</v>
      </c>
      <c r="D21" s="53">
        <f t="shared" si="3"/>
        <v>18705442</v>
      </c>
      <c r="E21" s="53">
        <f t="shared" si="3"/>
        <v>19268362</v>
      </c>
      <c r="F21" s="51">
        <f t="shared" si="4"/>
        <v>-1.963683132937092E-2</v>
      </c>
      <c r="G21" s="51">
        <f t="shared" si="4"/>
        <v>3.0093915984449875E-2</v>
      </c>
      <c r="H21" s="51">
        <v>0.1133880183103933</v>
      </c>
      <c r="I21" s="52">
        <v>0.11733939812839306</v>
      </c>
      <c r="J21" s="19"/>
      <c r="K21" s="19"/>
    </row>
    <row r="22" spans="2:11" s="18" customFormat="1" ht="28.95" customHeight="1" x14ac:dyDescent="0.3">
      <c r="B22" s="103" t="s">
        <v>212</v>
      </c>
      <c r="C22" s="104"/>
      <c r="D22" s="104"/>
      <c r="E22" s="104"/>
      <c r="F22" s="104"/>
      <c r="G22" s="104"/>
      <c r="H22" s="104"/>
      <c r="I22" s="104"/>
    </row>
    <row r="23" spans="2:11" s="18" customFormat="1" ht="16.95" customHeight="1" x14ac:dyDescent="0.3">
      <c r="B23" s="103" t="s">
        <v>81</v>
      </c>
      <c r="C23" s="104"/>
      <c r="D23" s="104"/>
      <c r="E23" s="104"/>
      <c r="F23" s="104"/>
      <c r="G23" s="104"/>
      <c r="H23" s="104"/>
      <c r="I23" s="104"/>
    </row>
    <row r="24" spans="2:11" x14ac:dyDescent="0.3">
      <c r="B24" s="15" t="s">
        <v>225</v>
      </c>
      <c r="C24" s="3"/>
      <c r="D24" s="3"/>
      <c r="E24" s="3"/>
      <c r="F24" s="3"/>
      <c r="G24" s="3"/>
      <c r="H24" s="3"/>
      <c r="I24" s="3"/>
      <c r="J24" s="3"/>
      <c r="K24" s="3"/>
    </row>
    <row r="25" spans="2:11" x14ac:dyDescent="0.3">
      <c r="B25" s="21"/>
      <c r="C25" s="3"/>
      <c r="D25" s="3"/>
      <c r="E25" s="3"/>
      <c r="F25" s="3"/>
      <c r="G25" s="3"/>
      <c r="H25" s="12"/>
      <c r="I25" s="3"/>
      <c r="J25" s="3"/>
      <c r="K25" s="3"/>
    </row>
    <row r="26" spans="2:11" x14ac:dyDescent="0.3">
      <c r="B26" s="3"/>
      <c r="C26" s="3"/>
      <c r="D26" s="3"/>
      <c r="E26" s="3"/>
      <c r="F26" s="3"/>
      <c r="G26" s="3"/>
      <c r="H26" s="3"/>
      <c r="I26" s="3"/>
      <c r="J26" s="3"/>
      <c r="K26" s="3"/>
    </row>
  </sheetData>
  <mergeCells count="9">
    <mergeCell ref="B23:I23"/>
    <mergeCell ref="B22:I22"/>
    <mergeCell ref="B12:I12"/>
    <mergeCell ref="B17:I17"/>
    <mergeCell ref="B4:I4"/>
    <mergeCell ref="C5:E5"/>
    <mergeCell ref="F5:G5"/>
    <mergeCell ref="H5:I5"/>
    <mergeCell ref="B7:I7"/>
  </mergeCells>
  <pageMargins left="0.7" right="0.7" top="0.75" bottom="0.75" header="0.3" footer="0.3"/>
  <pageSetup paperSize="9"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7CDE0-82E2-42BC-918D-3C83E68B7E0C}">
  <sheetPr>
    <pageSetUpPr fitToPage="1"/>
  </sheetPr>
  <dimension ref="B4:K33"/>
  <sheetViews>
    <sheetView workbookViewId="0">
      <selection activeCell="B5" sqref="B5:K28"/>
    </sheetView>
  </sheetViews>
  <sheetFormatPr defaultRowHeight="14.4" x14ac:dyDescent="0.3"/>
  <cols>
    <col min="2" max="2" width="28.5546875" customWidth="1"/>
    <col min="3" max="3" width="15.5546875" customWidth="1"/>
    <col min="4" max="4" width="13.21875" customWidth="1"/>
    <col min="5" max="5" width="9.77734375" bestFit="1" customWidth="1"/>
    <col min="6" max="6" width="11.21875" customWidth="1"/>
    <col min="7" max="8" width="9.21875" bestFit="1" customWidth="1"/>
    <col min="9" max="9" width="18.44140625" customWidth="1"/>
    <col min="10" max="10" width="9.21875" bestFit="1" customWidth="1"/>
    <col min="11" max="11" width="16.21875" customWidth="1"/>
  </cols>
  <sheetData>
    <row r="4" spans="2:11" ht="28.5" customHeight="1" x14ac:dyDescent="0.3">
      <c r="B4" s="105" t="s">
        <v>219</v>
      </c>
      <c r="C4" s="105"/>
      <c r="D4" s="105"/>
      <c r="E4" s="105"/>
      <c r="F4" s="105"/>
      <c r="G4" s="105"/>
      <c r="H4" s="105"/>
      <c r="I4" s="105"/>
      <c r="J4" s="105"/>
      <c r="K4" s="105"/>
    </row>
    <row r="5" spans="2:11" x14ac:dyDescent="0.3">
      <c r="B5" s="106" t="s">
        <v>180</v>
      </c>
      <c r="C5" s="108" t="s">
        <v>31</v>
      </c>
      <c r="D5" s="108"/>
      <c r="E5" s="108"/>
      <c r="F5" s="108"/>
      <c r="G5" s="107" t="s">
        <v>82</v>
      </c>
      <c r="H5" s="107"/>
      <c r="I5" s="107"/>
      <c r="J5" s="107"/>
      <c r="K5" s="107"/>
    </row>
    <row r="6" spans="2:11" ht="26.4" x14ac:dyDescent="0.3">
      <c r="B6" s="106"/>
      <c r="C6" s="54">
        <v>2019</v>
      </c>
      <c r="D6" s="54">
        <v>2020</v>
      </c>
      <c r="E6" s="54" t="s">
        <v>166</v>
      </c>
      <c r="F6" s="54" t="s">
        <v>37</v>
      </c>
      <c r="G6" s="54" t="s">
        <v>0</v>
      </c>
      <c r="H6" s="54" t="s">
        <v>83</v>
      </c>
      <c r="I6" s="54" t="s">
        <v>84</v>
      </c>
      <c r="J6" s="54" t="s">
        <v>85</v>
      </c>
      <c r="K6" s="54" t="s">
        <v>86</v>
      </c>
    </row>
    <row r="7" spans="2:11" x14ac:dyDescent="0.3">
      <c r="B7" s="55" t="s">
        <v>12</v>
      </c>
      <c r="C7" s="56">
        <v>1215408</v>
      </c>
      <c r="D7" s="56">
        <v>1186404</v>
      </c>
      <c r="E7" s="57">
        <v>1223202</v>
      </c>
      <c r="F7" s="58">
        <f>(E7-D7)/D7</f>
        <v>3.1016415993202991E-2</v>
      </c>
      <c r="G7" s="58">
        <v>0.4449853744516441</v>
      </c>
      <c r="H7" s="58">
        <v>0.13902527955317273</v>
      </c>
      <c r="I7" s="58">
        <v>0.19201734464135931</v>
      </c>
      <c r="J7" s="58">
        <v>0.7165431384186749</v>
      </c>
      <c r="K7" s="58">
        <v>0.78178583749863062</v>
      </c>
    </row>
    <row r="8" spans="2:11" x14ac:dyDescent="0.3">
      <c r="B8" s="55" t="s">
        <v>19</v>
      </c>
      <c r="C8" s="56">
        <v>37662</v>
      </c>
      <c r="D8" s="56">
        <v>34161</v>
      </c>
      <c r="E8" s="57">
        <v>36981</v>
      </c>
      <c r="F8" s="58">
        <f t="shared" ref="F8:F26" si="0">(E8-D8)/D8</f>
        <v>8.2550276631246158E-2</v>
      </c>
      <c r="G8" s="58">
        <v>0.45177253184067495</v>
      </c>
      <c r="H8" s="58">
        <v>0.13774641031881235</v>
      </c>
      <c r="I8" s="58">
        <v>0.26191828236121251</v>
      </c>
      <c r="J8" s="58">
        <v>0.66772126226981421</v>
      </c>
      <c r="K8" s="58">
        <v>0.61810118709607631</v>
      </c>
    </row>
    <row r="9" spans="2:11" x14ac:dyDescent="0.3">
      <c r="B9" s="55" t="s">
        <v>9</v>
      </c>
      <c r="C9" s="56">
        <v>404340</v>
      </c>
      <c r="D9" s="56">
        <v>389270</v>
      </c>
      <c r="E9" s="57">
        <v>399002</v>
      </c>
      <c r="F9" s="58">
        <f t="shared" si="0"/>
        <v>2.5000642227759651E-2</v>
      </c>
      <c r="G9" s="58">
        <v>0.4303236575255262</v>
      </c>
      <c r="H9" s="58">
        <v>0.15171853775169047</v>
      </c>
      <c r="I9" s="58">
        <v>0.19535992300790472</v>
      </c>
      <c r="J9" s="58">
        <v>0.65558819254038825</v>
      </c>
      <c r="K9" s="58">
        <v>0.7189237146680969</v>
      </c>
    </row>
    <row r="10" spans="2:11" x14ac:dyDescent="0.3">
      <c r="B10" s="55" t="s">
        <v>10</v>
      </c>
      <c r="C10" s="56">
        <v>3469678</v>
      </c>
      <c r="D10" s="56">
        <v>3391345</v>
      </c>
      <c r="E10" s="57">
        <v>3479858</v>
      </c>
      <c r="F10" s="58">
        <f t="shared" si="0"/>
        <v>2.6099674318006572E-2</v>
      </c>
      <c r="G10" s="58">
        <v>0.42884221137759071</v>
      </c>
      <c r="H10" s="58">
        <v>0.16872211452306388</v>
      </c>
      <c r="I10" s="58">
        <v>0.19895122157283429</v>
      </c>
      <c r="J10" s="58">
        <v>0.73590272936424417</v>
      </c>
      <c r="K10" s="58">
        <v>0.80390320524573133</v>
      </c>
    </row>
    <row r="11" spans="2:11" x14ac:dyDescent="0.3">
      <c r="B11" s="55" t="s">
        <v>17</v>
      </c>
      <c r="C11" s="56">
        <v>371210</v>
      </c>
      <c r="D11" s="56">
        <v>352551</v>
      </c>
      <c r="E11" s="57">
        <v>370011</v>
      </c>
      <c r="F11" s="58">
        <f t="shared" si="0"/>
        <v>4.952474961069462E-2</v>
      </c>
      <c r="G11" s="58">
        <v>0.43265740748248027</v>
      </c>
      <c r="H11" s="58">
        <v>0.19686171492198881</v>
      </c>
      <c r="I11" s="58">
        <v>0.26448943409790521</v>
      </c>
      <c r="J11" s="58">
        <v>0.69038758307185466</v>
      </c>
      <c r="K11" s="58">
        <v>0.65702641272827023</v>
      </c>
    </row>
    <row r="12" spans="2:11" x14ac:dyDescent="0.3">
      <c r="B12" s="55" t="s">
        <v>20</v>
      </c>
      <c r="C12" s="56">
        <v>1602721</v>
      </c>
      <c r="D12" s="56">
        <v>1559552</v>
      </c>
      <c r="E12" s="57">
        <v>1614140</v>
      </c>
      <c r="F12" s="58">
        <f t="shared" si="0"/>
        <v>3.5002359652002629E-2</v>
      </c>
      <c r="G12" s="58">
        <v>0.43472437335051484</v>
      </c>
      <c r="H12" s="58">
        <v>0.17874719664960909</v>
      </c>
      <c r="I12" s="58">
        <v>0.20970238021485124</v>
      </c>
      <c r="J12" s="58">
        <v>0.71296170096769795</v>
      </c>
      <c r="K12" s="58">
        <v>0.77320182883764732</v>
      </c>
    </row>
    <row r="13" spans="2:11" x14ac:dyDescent="0.3">
      <c r="B13" s="55" t="s">
        <v>7</v>
      </c>
      <c r="C13" s="56">
        <v>353574</v>
      </c>
      <c r="D13" s="56">
        <v>345258</v>
      </c>
      <c r="E13" s="57">
        <v>358977</v>
      </c>
      <c r="F13" s="58">
        <f t="shared" si="0"/>
        <v>3.973550214622109E-2</v>
      </c>
      <c r="G13" s="58">
        <v>0.43469080191767162</v>
      </c>
      <c r="H13" s="58">
        <v>0.17735119520192102</v>
      </c>
      <c r="I13" s="58">
        <v>0.19056652654626899</v>
      </c>
      <c r="J13" s="58">
        <v>0.69611980711856192</v>
      </c>
      <c r="K13" s="58">
        <v>0.75310395930658514</v>
      </c>
    </row>
    <row r="14" spans="2:11" x14ac:dyDescent="0.3">
      <c r="B14" s="55" t="s">
        <v>6</v>
      </c>
      <c r="C14" s="56">
        <v>1467264</v>
      </c>
      <c r="D14" s="56">
        <v>1421668</v>
      </c>
      <c r="E14" s="57">
        <v>1477908</v>
      </c>
      <c r="F14" s="58">
        <f t="shared" si="0"/>
        <v>3.9559165712388544E-2</v>
      </c>
      <c r="G14" s="58">
        <v>0.43939000262533257</v>
      </c>
      <c r="H14" s="58">
        <v>0.18987582447621909</v>
      </c>
      <c r="I14" s="58">
        <v>0.20614138363145743</v>
      </c>
      <c r="J14" s="58">
        <v>0.71031620371498094</v>
      </c>
      <c r="K14" s="58">
        <v>0.74324518170278531</v>
      </c>
    </row>
    <row r="15" spans="2:11" x14ac:dyDescent="0.3">
      <c r="B15" s="55" t="s">
        <v>16</v>
      </c>
      <c r="C15" s="56">
        <v>1071001</v>
      </c>
      <c r="D15" s="56">
        <v>1028788</v>
      </c>
      <c r="E15" s="57">
        <v>1058959</v>
      </c>
      <c r="F15" s="58">
        <f t="shared" si="0"/>
        <v>2.9326741758263122E-2</v>
      </c>
      <c r="G15" s="58">
        <v>0.45174553500182729</v>
      </c>
      <c r="H15" s="58">
        <v>0.17493311827936681</v>
      </c>
      <c r="I15" s="58">
        <v>0.18696380124254103</v>
      </c>
      <c r="J15" s="58">
        <v>0.64843020362450288</v>
      </c>
      <c r="K15" s="58">
        <v>0.75754679831797078</v>
      </c>
    </row>
    <row r="16" spans="2:11" x14ac:dyDescent="0.3">
      <c r="B16" s="55" t="s">
        <v>18</v>
      </c>
      <c r="C16" s="56">
        <v>211747</v>
      </c>
      <c r="D16" s="56">
        <v>206509</v>
      </c>
      <c r="E16" s="57">
        <v>214233</v>
      </c>
      <c r="F16" s="58">
        <f t="shared" si="0"/>
        <v>3.7402728210392769E-2</v>
      </c>
      <c r="G16" s="58">
        <v>0.43283247678929015</v>
      </c>
      <c r="H16" s="58">
        <v>0.14130409414049189</v>
      </c>
      <c r="I16" s="58">
        <v>0.18521889718204013</v>
      </c>
      <c r="J16" s="58">
        <v>0.67958251063094854</v>
      </c>
      <c r="K16" s="58">
        <v>0.76571769988750571</v>
      </c>
    </row>
    <row r="17" spans="2:11" x14ac:dyDescent="0.3">
      <c r="B17" s="55" t="s">
        <v>30</v>
      </c>
      <c r="C17" s="56">
        <v>433593</v>
      </c>
      <c r="D17" s="56">
        <v>423085</v>
      </c>
      <c r="E17" s="57">
        <v>438448</v>
      </c>
      <c r="F17" s="58">
        <f t="shared" si="0"/>
        <v>3.631185222827564E-2</v>
      </c>
      <c r="G17" s="58">
        <v>0.43784211582673432</v>
      </c>
      <c r="H17" s="58">
        <v>0.14488377184979748</v>
      </c>
      <c r="I17" s="58">
        <v>0.19891754552421267</v>
      </c>
      <c r="J17" s="58">
        <v>0.66991524650585699</v>
      </c>
      <c r="K17" s="58">
        <v>0.72850600299237311</v>
      </c>
    </row>
    <row r="18" spans="2:11" x14ac:dyDescent="0.3">
      <c r="B18" s="55" t="s">
        <v>8</v>
      </c>
      <c r="C18" s="56">
        <v>1623040</v>
      </c>
      <c r="D18" s="56">
        <v>1577596</v>
      </c>
      <c r="E18" s="57">
        <v>1634472</v>
      </c>
      <c r="F18" s="58">
        <f t="shared" si="0"/>
        <v>3.6052322647876896E-2</v>
      </c>
      <c r="G18" s="58">
        <v>0.43665477291749261</v>
      </c>
      <c r="H18" s="58">
        <v>0.12490516815216168</v>
      </c>
      <c r="I18" s="58">
        <v>0.18461558227978209</v>
      </c>
      <c r="J18" s="58">
        <v>0.64094398680430131</v>
      </c>
      <c r="K18" s="58">
        <v>0.73833384726076678</v>
      </c>
    </row>
    <row r="19" spans="2:11" x14ac:dyDescent="0.3">
      <c r="B19" s="55" t="s">
        <v>2</v>
      </c>
      <c r="C19" s="56">
        <v>321808</v>
      </c>
      <c r="D19" s="56">
        <v>313225</v>
      </c>
      <c r="E19" s="57">
        <v>326816</v>
      </c>
      <c r="F19" s="58">
        <f t="shared" si="0"/>
        <v>4.3390533961209996E-2</v>
      </c>
      <c r="G19" s="58">
        <v>0.40785640849897192</v>
      </c>
      <c r="H19" s="58">
        <v>0.10032556545579163</v>
      </c>
      <c r="I19" s="58">
        <v>0.18939403211593067</v>
      </c>
      <c r="J19" s="58">
        <v>0.62170456770782334</v>
      </c>
      <c r="K19" s="58">
        <v>0.69228862723979245</v>
      </c>
    </row>
    <row r="20" spans="2:11" x14ac:dyDescent="0.3">
      <c r="B20" s="55" t="s">
        <v>11</v>
      </c>
      <c r="C20" s="56">
        <v>55278</v>
      </c>
      <c r="D20" s="56">
        <v>53415</v>
      </c>
      <c r="E20" s="57">
        <v>55965</v>
      </c>
      <c r="F20" s="58">
        <f t="shared" si="0"/>
        <v>4.7739399045212016E-2</v>
      </c>
      <c r="G20" s="58">
        <v>0.40217993388725098</v>
      </c>
      <c r="H20" s="58">
        <v>5.7410881801125704E-2</v>
      </c>
      <c r="I20" s="58">
        <v>0.18820691503618334</v>
      </c>
      <c r="J20" s="58">
        <v>0.56342356830161711</v>
      </c>
      <c r="K20" s="58">
        <v>0.6987045474850353</v>
      </c>
    </row>
    <row r="21" spans="2:11" x14ac:dyDescent="0.3">
      <c r="B21" s="55" t="s">
        <v>5</v>
      </c>
      <c r="C21" s="56">
        <v>1085651</v>
      </c>
      <c r="D21" s="56">
        <v>1073908</v>
      </c>
      <c r="E21" s="57">
        <v>1111820</v>
      </c>
      <c r="F21" s="58">
        <f t="shared" si="0"/>
        <v>3.5302837859481448E-2</v>
      </c>
      <c r="G21" s="58">
        <v>0.35225935852925833</v>
      </c>
      <c r="H21" s="58">
        <v>6.3105538666330882E-2</v>
      </c>
      <c r="I21" s="58">
        <v>0.20988559299167131</v>
      </c>
      <c r="J21" s="58">
        <v>0.56088215718371681</v>
      </c>
      <c r="K21" s="58">
        <v>0.70574013779208866</v>
      </c>
    </row>
    <row r="22" spans="2:11" x14ac:dyDescent="0.3">
      <c r="B22" s="55" t="s">
        <v>13</v>
      </c>
      <c r="C22" s="56">
        <v>778803</v>
      </c>
      <c r="D22" s="56">
        <v>764482</v>
      </c>
      <c r="E22" s="57">
        <v>801282</v>
      </c>
      <c r="F22" s="58">
        <f t="shared" si="0"/>
        <v>4.8137170005310786E-2</v>
      </c>
      <c r="G22" s="58">
        <v>0.39043682498795679</v>
      </c>
      <c r="H22" s="58">
        <v>4.5448418908698808E-2</v>
      </c>
      <c r="I22" s="58">
        <v>0.22011975808766451</v>
      </c>
      <c r="J22" s="58">
        <v>0.55319974740478384</v>
      </c>
      <c r="K22" s="58">
        <v>0.67937255547984354</v>
      </c>
    </row>
    <row r="23" spans="2:11" x14ac:dyDescent="0.3">
      <c r="B23" s="55" t="s">
        <v>3</v>
      </c>
      <c r="C23" s="56">
        <v>112845</v>
      </c>
      <c r="D23" s="56">
        <v>109075</v>
      </c>
      <c r="E23" s="57">
        <v>112761</v>
      </c>
      <c r="F23" s="58">
        <f t="shared" si="0"/>
        <v>3.3793261517304607E-2</v>
      </c>
      <c r="G23" s="58">
        <v>0.35100788393150112</v>
      </c>
      <c r="H23" s="58">
        <v>5.0513918819449985E-2</v>
      </c>
      <c r="I23" s="58">
        <v>0.18696180416988142</v>
      </c>
      <c r="J23" s="58">
        <v>0.63611532356045086</v>
      </c>
      <c r="K23" s="58">
        <v>0.70182066494621365</v>
      </c>
    </row>
    <row r="24" spans="2:11" x14ac:dyDescent="0.3">
      <c r="B24" s="55" t="s">
        <v>4</v>
      </c>
      <c r="C24" s="56">
        <v>268633</v>
      </c>
      <c r="D24" s="56">
        <v>260743</v>
      </c>
      <c r="E24" s="57">
        <v>273979</v>
      </c>
      <c r="F24" s="58">
        <f t="shared" si="0"/>
        <v>5.0762628335180617E-2</v>
      </c>
      <c r="G24" s="58">
        <v>0.38264246529843526</v>
      </c>
      <c r="H24" s="58">
        <v>6.1950003467419038E-2</v>
      </c>
      <c r="I24" s="58">
        <v>0.21430474598418128</v>
      </c>
      <c r="J24" s="58">
        <v>0.48395679960872912</v>
      </c>
      <c r="K24" s="58">
        <v>0.65330189540074235</v>
      </c>
    </row>
    <row r="25" spans="2:11" x14ac:dyDescent="0.3">
      <c r="B25" s="55" t="s">
        <v>15</v>
      </c>
      <c r="C25" s="56">
        <v>762923</v>
      </c>
      <c r="D25" s="56">
        <v>758059</v>
      </c>
      <c r="E25" s="57">
        <v>805844</v>
      </c>
      <c r="F25" s="58">
        <f t="shared" si="0"/>
        <v>6.3035990602314601E-2</v>
      </c>
      <c r="G25" s="58">
        <v>0.37641776820327505</v>
      </c>
      <c r="H25" s="58">
        <v>4.5081926526722292E-2</v>
      </c>
      <c r="I25" s="58">
        <v>0.2029760102451591</v>
      </c>
      <c r="J25" s="58">
        <v>0.52781183454862235</v>
      </c>
      <c r="K25" s="58">
        <v>0.67278902616387293</v>
      </c>
    </row>
    <row r="26" spans="2:11" x14ac:dyDescent="0.3">
      <c r="B26" s="55" t="s">
        <v>14</v>
      </c>
      <c r="C26" s="56">
        <v>336529</v>
      </c>
      <c r="D26" s="56">
        <v>320978</v>
      </c>
      <c r="E26" s="57">
        <v>341213</v>
      </c>
      <c r="F26" s="58">
        <f t="shared" si="0"/>
        <v>6.3041703792783302E-2</v>
      </c>
      <c r="G26" s="58">
        <v>0.43256265148162587</v>
      </c>
      <c r="H26" s="58">
        <v>3.8711889640781566E-2</v>
      </c>
      <c r="I26" s="58">
        <v>0.18805555474146649</v>
      </c>
      <c r="J26" s="58">
        <v>0.57625295636449958</v>
      </c>
      <c r="K26" s="58">
        <v>0.61347603989297006</v>
      </c>
    </row>
    <row r="27" spans="2:11" x14ac:dyDescent="0.3">
      <c r="B27" s="55" t="s">
        <v>29</v>
      </c>
      <c r="C27" s="56">
        <v>13345</v>
      </c>
      <c r="D27" s="56">
        <v>11011</v>
      </c>
      <c r="E27" s="57">
        <v>10797</v>
      </c>
      <c r="F27" s="58">
        <f>(E27-D27)/D27</f>
        <v>-1.9435110344201253E-2</v>
      </c>
      <c r="G27" s="58">
        <v>9.7712327498379173E-2</v>
      </c>
      <c r="H27" s="58">
        <v>7.6873205520051863E-2</v>
      </c>
      <c r="I27" s="58">
        <v>6.1961656015559877E-2</v>
      </c>
      <c r="J27" s="58">
        <v>0.96712049643419473</v>
      </c>
      <c r="K27" s="58">
        <v>0.89663795498749654</v>
      </c>
    </row>
    <row r="28" spans="2:11" s="6" customFormat="1" x14ac:dyDescent="0.3">
      <c r="B28" s="59" t="s">
        <v>179</v>
      </c>
      <c r="C28" s="60">
        <v>15997053</v>
      </c>
      <c r="D28" s="60">
        <v>15581083</v>
      </c>
      <c r="E28" s="60">
        <v>16146668</v>
      </c>
      <c r="F28" s="61">
        <f>(E28-D28)/D28</f>
        <v>3.6299466474827201E-2</v>
      </c>
      <c r="G28" s="61">
        <v>0.42273241761086561</v>
      </c>
      <c r="H28" s="61">
        <v>0.13794034781665171</v>
      </c>
      <c r="I28" s="61">
        <v>0.20073782405137705</v>
      </c>
      <c r="J28" s="61">
        <v>0.66524053135916339</v>
      </c>
      <c r="K28" s="61">
        <v>0.74501736209600644</v>
      </c>
    </row>
    <row r="29" spans="2:11" x14ac:dyDescent="0.3">
      <c r="B29" s="16" t="s">
        <v>222</v>
      </c>
      <c r="C29" s="10"/>
      <c r="D29" s="10"/>
      <c r="E29" s="10"/>
      <c r="F29" s="10"/>
      <c r="G29" s="10"/>
      <c r="H29" s="10"/>
      <c r="I29" s="10"/>
      <c r="J29" s="10"/>
      <c r="K29" s="10"/>
    </row>
    <row r="30" spans="2:11" x14ac:dyDescent="0.3">
      <c r="B30" s="15" t="s">
        <v>81</v>
      </c>
      <c r="C30" s="10"/>
      <c r="D30" s="10"/>
      <c r="E30" s="10"/>
      <c r="F30" s="10"/>
      <c r="G30" s="10"/>
      <c r="H30" s="10"/>
      <c r="I30" s="10"/>
      <c r="J30" s="10"/>
      <c r="K30" s="10"/>
    </row>
    <row r="31" spans="2:11" x14ac:dyDescent="0.3">
      <c r="B31" s="20"/>
      <c r="C31" s="10"/>
      <c r="D31" s="10"/>
      <c r="E31" s="10"/>
      <c r="F31" s="10"/>
      <c r="G31" s="10"/>
      <c r="H31" s="10"/>
      <c r="I31" s="10"/>
      <c r="J31" s="10"/>
      <c r="K31" s="10"/>
    </row>
    <row r="32" spans="2:11" x14ac:dyDescent="0.3">
      <c r="B32" s="10"/>
      <c r="C32" s="10"/>
      <c r="D32" s="10"/>
      <c r="E32" s="10"/>
      <c r="F32" s="10"/>
      <c r="G32" s="10"/>
      <c r="H32" s="10"/>
      <c r="I32" s="10"/>
      <c r="J32" s="10"/>
      <c r="K32" s="10"/>
    </row>
    <row r="33" spans="2:11" x14ac:dyDescent="0.3">
      <c r="B33" s="10"/>
      <c r="C33" s="10"/>
      <c r="D33" s="10"/>
      <c r="E33" s="10"/>
      <c r="F33" s="10"/>
      <c r="G33" s="10"/>
      <c r="H33" s="10"/>
      <c r="I33" s="10"/>
      <c r="J33" s="10"/>
      <c r="K33" s="10"/>
    </row>
  </sheetData>
  <mergeCells count="4">
    <mergeCell ref="B4:K4"/>
    <mergeCell ref="B5:B6"/>
    <mergeCell ref="G5:K5"/>
    <mergeCell ref="C5:F5"/>
  </mergeCells>
  <pageMargins left="0.7" right="0.7" top="0.75" bottom="0.75" header="0.3" footer="0.3"/>
  <pageSetup paperSize="9" scale="93" orientation="landscape"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993C7-0C65-4F20-AF43-55B4852CD958}">
  <sheetPr>
    <pageSetUpPr fitToPage="1"/>
  </sheetPr>
  <dimension ref="B2:K30"/>
  <sheetViews>
    <sheetView workbookViewId="0">
      <selection activeCell="B5" sqref="B5:K25"/>
    </sheetView>
  </sheetViews>
  <sheetFormatPr defaultRowHeight="14.4" x14ac:dyDescent="0.3"/>
  <cols>
    <col min="2" max="2" width="29.77734375" customWidth="1"/>
    <col min="3" max="3" width="16" customWidth="1"/>
    <col min="4" max="4" width="14.5546875" customWidth="1"/>
    <col min="5" max="5" width="12.21875" customWidth="1"/>
    <col min="6" max="6" width="10.77734375" customWidth="1"/>
    <col min="7" max="7" width="12.5546875" customWidth="1"/>
    <col min="8" max="8" width="15.21875" customWidth="1"/>
    <col min="9" max="9" width="11" customWidth="1"/>
    <col min="10" max="10" width="12.77734375" customWidth="1"/>
    <col min="11" max="11" width="13.77734375" customWidth="1"/>
  </cols>
  <sheetData>
    <row r="2" spans="2:11" x14ac:dyDescent="0.3">
      <c r="B2" s="1"/>
      <c r="C2" s="1"/>
      <c r="D2" s="1"/>
      <c r="E2" s="1"/>
      <c r="F2" s="1"/>
      <c r="G2" s="1"/>
      <c r="H2" s="1"/>
      <c r="I2" s="1"/>
      <c r="J2" s="1"/>
      <c r="K2" s="1"/>
    </row>
    <row r="3" spans="2:11" x14ac:dyDescent="0.3">
      <c r="B3" s="1"/>
      <c r="C3" s="1"/>
      <c r="D3" s="1"/>
      <c r="E3" s="1"/>
      <c r="F3" s="1"/>
      <c r="G3" s="1"/>
      <c r="H3" s="1"/>
      <c r="I3" s="1"/>
      <c r="J3" s="1"/>
      <c r="K3" s="1"/>
    </row>
    <row r="4" spans="2:11" ht="27" customHeight="1" x14ac:dyDescent="0.3">
      <c r="B4" s="96" t="s">
        <v>218</v>
      </c>
      <c r="C4" s="96"/>
      <c r="D4" s="96"/>
      <c r="E4" s="96"/>
      <c r="F4" s="96"/>
      <c r="G4" s="96"/>
      <c r="H4" s="96"/>
      <c r="I4" s="96"/>
      <c r="J4" s="96"/>
      <c r="K4" s="96"/>
    </row>
    <row r="5" spans="2:11" x14ac:dyDescent="0.3">
      <c r="B5" s="106" t="s">
        <v>178</v>
      </c>
      <c r="C5" s="108" t="s">
        <v>31</v>
      </c>
      <c r="D5" s="108"/>
      <c r="E5" s="108"/>
      <c r="F5" s="108"/>
      <c r="G5" s="107" t="s">
        <v>82</v>
      </c>
      <c r="H5" s="107"/>
      <c r="I5" s="107"/>
      <c r="J5" s="107"/>
      <c r="K5" s="107"/>
    </row>
    <row r="6" spans="2:11" ht="26.4" x14ac:dyDescent="0.3">
      <c r="B6" s="106"/>
      <c r="C6" s="62">
        <v>2019</v>
      </c>
      <c r="D6" s="62">
        <v>2020</v>
      </c>
      <c r="E6" s="62" t="s">
        <v>206</v>
      </c>
      <c r="F6" s="63" t="s">
        <v>37</v>
      </c>
      <c r="G6" s="63" t="s">
        <v>0</v>
      </c>
      <c r="H6" s="63" t="s">
        <v>213</v>
      </c>
      <c r="I6" s="63" t="s">
        <v>84</v>
      </c>
      <c r="J6" s="63" t="s">
        <v>85</v>
      </c>
      <c r="K6" s="63" t="s">
        <v>86</v>
      </c>
    </row>
    <row r="7" spans="2:11" ht="27" x14ac:dyDescent="0.3">
      <c r="B7" s="64" t="s">
        <v>87</v>
      </c>
      <c r="C7" s="56">
        <v>41487</v>
      </c>
      <c r="D7" s="56">
        <v>40829</v>
      </c>
      <c r="E7" s="57">
        <v>40206</v>
      </c>
      <c r="F7" s="58">
        <f>(E7-D7)/D7</f>
        <v>-1.5258762154351074E-2</v>
      </c>
      <c r="G7" s="58">
        <v>0.18330597423270159</v>
      </c>
      <c r="H7" s="58">
        <v>4.8027657563547731E-2</v>
      </c>
      <c r="I7" s="58">
        <v>7.5734964930607371E-2</v>
      </c>
      <c r="J7" s="58">
        <v>0.94296871113764114</v>
      </c>
      <c r="K7" s="58">
        <v>0.93948664378450975</v>
      </c>
    </row>
    <row r="8" spans="2:11" x14ac:dyDescent="0.3">
      <c r="B8" s="64" t="s">
        <v>33</v>
      </c>
      <c r="C8" s="56">
        <v>3864835</v>
      </c>
      <c r="D8" s="56">
        <v>3797851</v>
      </c>
      <c r="E8" s="57">
        <v>3853722</v>
      </c>
      <c r="F8" s="58">
        <f t="shared" ref="F8:F25" si="0">(E8-D8)/D8</f>
        <v>1.4711214315674839E-2</v>
      </c>
      <c r="G8" s="58">
        <v>0.2860063595661545</v>
      </c>
      <c r="H8" s="58">
        <v>0.13709291952040131</v>
      </c>
      <c r="I8" s="58">
        <v>0.14716007018669225</v>
      </c>
      <c r="J8" s="58">
        <v>0.84430688046517111</v>
      </c>
      <c r="K8" s="58">
        <v>0.8981550822814931</v>
      </c>
    </row>
    <row r="9" spans="2:11" ht="27" x14ac:dyDescent="0.3">
      <c r="B9" s="64" t="s">
        <v>88</v>
      </c>
      <c r="C9" s="56">
        <v>77452</v>
      </c>
      <c r="D9" s="56">
        <v>76488</v>
      </c>
      <c r="E9" s="57">
        <v>78366</v>
      </c>
      <c r="F9" s="58">
        <f t="shared" si="0"/>
        <v>2.4552871038594288E-2</v>
      </c>
      <c r="G9" s="58">
        <v>0.22545491667304698</v>
      </c>
      <c r="H9" s="58">
        <v>1.8732613633463492E-2</v>
      </c>
      <c r="I9" s="58">
        <v>0.1217109460735523</v>
      </c>
      <c r="J9" s="58">
        <v>0.94530791414644111</v>
      </c>
      <c r="K9" s="58">
        <v>0.9767118393180716</v>
      </c>
    </row>
    <row r="10" spans="2:11" ht="40.200000000000003" x14ac:dyDescent="0.3">
      <c r="B10" s="64" t="s">
        <v>89</v>
      </c>
      <c r="C10" s="56">
        <v>164902</v>
      </c>
      <c r="D10" s="56">
        <v>168635</v>
      </c>
      <c r="E10" s="57">
        <v>176877</v>
      </c>
      <c r="F10" s="58">
        <f t="shared" si="0"/>
        <v>4.8874788744922466E-2</v>
      </c>
      <c r="G10" s="58">
        <v>0.16174516754580867</v>
      </c>
      <c r="H10" s="58">
        <v>8.2271861236904748E-2</v>
      </c>
      <c r="I10" s="58">
        <v>8.3249942050125231E-2</v>
      </c>
      <c r="J10" s="58">
        <v>0.83459692328567314</v>
      </c>
      <c r="K10" s="58">
        <v>0.88200274767211118</v>
      </c>
    </row>
    <row r="11" spans="2:11" x14ac:dyDescent="0.3">
      <c r="B11" s="64" t="s">
        <v>34</v>
      </c>
      <c r="C11" s="56">
        <v>954208</v>
      </c>
      <c r="D11" s="56">
        <v>971772</v>
      </c>
      <c r="E11" s="57">
        <v>1093668</v>
      </c>
      <c r="F11" s="58">
        <f t="shared" si="0"/>
        <v>0.12543683086156013</v>
      </c>
      <c r="G11" s="58">
        <v>8.7212024124322926E-2</v>
      </c>
      <c r="H11" s="58">
        <v>0.22023136820314757</v>
      </c>
      <c r="I11" s="58">
        <v>0.16976541326984057</v>
      </c>
      <c r="J11" s="58">
        <v>0.85530800937761731</v>
      </c>
      <c r="K11" s="58">
        <v>0.7433828181861406</v>
      </c>
    </row>
    <row r="12" spans="2:11" ht="27" x14ac:dyDescent="0.3">
      <c r="B12" s="64" t="s">
        <v>90</v>
      </c>
      <c r="C12" s="56">
        <v>2390896</v>
      </c>
      <c r="D12" s="56">
        <v>2340230</v>
      </c>
      <c r="E12" s="57">
        <v>2393755</v>
      </c>
      <c r="F12" s="58">
        <f t="shared" si="0"/>
        <v>2.287168355247134E-2</v>
      </c>
      <c r="G12" s="58">
        <v>0.48844848365851978</v>
      </c>
      <c r="H12" s="58">
        <v>8.1177480569231186E-2</v>
      </c>
      <c r="I12" s="58">
        <v>0.21324529870433692</v>
      </c>
      <c r="J12" s="58">
        <v>0.56139955843434275</v>
      </c>
      <c r="K12" s="58">
        <v>0.83108755908603849</v>
      </c>
    </row>
    <row r="13" spans="2:11" x14ac:dyDescent="0.3">
      <c r="B13" s="64" t="s">
        <v>42</v>
      </c>
      <c r="C13" s="56">
        <v>1140837</v>
      </c>
      <c r="D13" s="56">
        <v>1129959</v>
      </c>
      <c r="E13" s="57">
        <v>1158426</v>
      </c>
      <c r="F13" s="58">
        <f t="shared" si="0"/>
        <v>2.51929494786979E-2</v>
      </c>
      <c r="G13" s="58">
        <v>0.21345342732293646</v>
      </c>
      <c r="H13" s="58">
        <v>0.17633495795156531</v>
      </c>
      <c r="I13" s="58">
        <v>0.14805347946265018</v>
      </c>
      <c r="J13" s="58">
        <v>0.78200333901345442</v>
      </c>
      <c r="K13" s="58">
        <v>0.79518242857118193</v>
      </c>
    </row>
    <row r="14" spans="2:11" ht="27" x14ac:dyDescent="0.3">
      <c r="B14" s="64" t="s">
        <v>91</v>
      </c>
      <c r="C14" s="56">
        <v>1778355</v>
      </c>
      <c r="D14" s="56">
        <v>1542677</v>
      </c>
      <c r="E14" s="57">
        <v>1616539</v>
      </c>
      <c r="F14" s="58">
        <f t="shared" si="0"/>
        <v>4.7879108847801582E-2</v>
      </c>
      <c r="G14" s="58">
        <v>0.52979173406889657</v>
      </c>
      <c r="H14" s="58">
        <v>0.22594134753321757</v>
      </c>
      <c r="I14" s="58">
        <v>0.38462233203158103</v>
      </c>
      <c r="J14" s="58">
        <v>0.39504769139501117</v>
      </c>
      <c r="K14" s="58">
        <v>0.48077837899364012</v>
      </c>
    </row>
    <row r="15" spans="2:11" ht="27" x14ac:dyDescent="0.3">
      <c r="B15" s="64" t="s">
        <v>92</v>
      </c>
      <c r="C15" s="56">
        <v>562333</v>
      </c>
      <c r="D15" s="56">
        <v>561929</v>
      </c>
      <c r="E15" s="57">
        <v>589296</v>
      </c>
      <c r="F15" s="58">
        <f t="shared" si="0"/>
        <v>4.8701882266264956E-2</v>
      </c>
      <c r="G15" s="58">
        <v>0.40804960495234993</v>
      </c>
      <c r="H15" s="58">
        <v>4.0570443376503486E-2</v>
      </c>
      <c r="I15" s="58">
        <v>0.21353445467133664</v>
      </c>
      <c r="J15" s="58">
        <v>0.82977994081073014</v>
      </c>
      <c r="K15" s="58">
        <v>0.8261858217262632</v>
      </c>
    </row>
    <row r="16" spans="2:11" x14ac:dyDescent="0.3">
      <c r="B16" s="64" t="s">
        <v>93</v>
      </c>
      <c r="C16" s="56">
        <v>510017</v>
      </c>
      <c r="D16" s="56">
        <v>505319</v>
      </c>
      <c r="E16" s="57">
        <v>502773</v>
      </c>
      <c r="F16" s="58">
        <f t="shared" si="0"/>
        <v>-5.038401485002543E-3</v>
      </c>
      <c r="G16" s="58">
        <v>0.49743124630797597</v>
      </c>
      <c r="H16" s="58">
        <v>1.4819809337414698E-2</v>
      </c>
      <c r="I16" s="58">
        <v>6.0591957006442272E-2</v>
      </c>
      <c r="J16" s="58">
        <v>0.83833061839040679</v>
      </c>
      <c r="K16" s="58">
        <v>0.97564706139748947</v>
      </c>
    </row>
    <row r="17" spans="2:11" x14ac:dyDescent="0.3">
      <c r="B17" s="64" t="s">
        <v>94</v>
      </c>
      <c r="C17" s="56">
        <v>51959</v>
      </c>
      <c r="D17" s="56">
        <v>51555</v>
      </c>
      <c r="E17" s="57">
        <v>54666</v>
      </c>
      <c r="F17" s="58">
        <f t="shared" si="0"/>
        <v>6.0343322665114926E-2</v>
      </c>
      <c r="G17" s="58">
        <v>0.65488603519555122</v>
      </c>
      <c r="H17" s="58">
        <v>9.954999451212819E-2</v>
      </c>
      <c r="I17" s="58">
        <v>0.17694727984487615</v>
      </c>
      <c r="J17" s="58">
        <v>0.49396334101635386</v>
      </c>
      <c r="K17" s="58">
        <v>0.85094940182197343</v>
      </c>
    </row>
    <row r="18" spans="2:11" ht="27" x14ac:dyDescent="0.3">
      <c r="B18" s="64" t="s">
        <v>95</v>
      </c>
      <c r="C18" s="56">
        <v>499880</v>
      </c>
      <c r="D18" s="56">
        <v>493761</v>
      </c>
      <c r="E18" s="57">
        <v>522346</v>
      </c>
      <c r="F18" s="58">
        <f t="shared" si="0"/>
        <v>5.7892381131762129E-2</v>
      </c>
      <c r="G18" s="58">
        <v>0.62464535001703847</v>
      </c>
      <c r="H18" s="58">
        <v>5.8947517545841259E-2</v>
      </c>
      <c r="I18" s="58">
        <v>0.19974116773173337</v>
      </c>
      <c r="J18" s="58">
        <v>0.63191830702254825</v>
      </c>
      <c r="K18" s="58">
        <v>0.86096763447982749</v>
      </c>
    </row>
    <row r="19" spans="2:11" ht="27" x14ac:dyDescent="0.3">
      <c r="B19" s="64" t="s">
        <v>96</v>
      </c>
      <c r="C19" s="56">
        <v>1755444</v>
      </c>
      <c r="D19" s="56">
        <v>1696376</v>
      </c>
      <c r="E19" s="57">
        <v>1802005</v>
      </c>
      <c r="F19" s="58">
        <f t="shared" si="0"/>
        <v>6.2267445424835061E-2</v>
      </c>
      <c r="G19" s="58">
        <v>0.48550808682550828</v>
      </c>
      <c r="H19" s="58">
        <v>0.21733125046822843</v>
      </c>
      <c r="I19" s="58">
        <v>0.25163470689592982</v>
      </c>
      <c r="J19" s="58">
        <v>0.49355856393295244</v>
      </c>
      <c r="K19" s="58">
        <v>0.53382038340626137</v>
      </c>
    </row>
    <row r="20" spans="2:11" x14ac:dyDescent="0.3">
      <c r="B20" s="64" t="s">
        <v>35</v>
      </c>
      <c r="C20" s="56">
        <v>284794</v>
      </c>
      <c r="D20" s="56">
        <v>278378</v>
      </c>
      <c r="E20" s="57">
        <v>369070</v>
      </c>
      <c r="F20" s="58">
        <f t="shared" si="0"/>
        <v>0.32578723893411116</v>
      </c>
      <c r="G20" s="58">
        <v>0.75717072642046224</v>
      </c>
      <c r="H20" s="58">
        <v>4.2571869834990651E-2</v>
      </c>
      <c r="I20" s="58">
        <v>0.16954236323732624</v>
      </c>
      <c r="J20" s="58">
        <v>0.60270951310049581</v>
      </c>
      <c r="K20" s="58">
        <v>0.38719213157395616</v>
      </c>
    </row>
    <row r="21" spans="2:11" x14ac:dyDescent="0.3">
      <c r="B21" s="64" t="s">
        <v>36</v>
      </c>
      <c r="C21" s="56">
        <v>791158</v>
      </c>
      <c r="D21" s="56">
        <v>798440</v>
      </c>
      <c r="E21" s="57">
        <v>823038</v>
      </c>
      <c r="F21" s="58">
        <f t="shared" si="0"/>
        <v>3.0807574770803065E-2</v>
      </c>
      <c r="G21" s="58">
        <v>0.7848143099103565</v>
      </c>
      <c r="H21" s="58">
        <v>0.11970893202986982</v>
      </c>
      <c r="I21" s="58">
        <v>0.15033692247502545</v>
      </c>
      <c r="J21" s="58">
        <v>0.44635484631329292</v>
      </c>
      <c r="K21" s="58">
        <v>0.79814176259176373</v>
      </c>
    </row>
    <row r="22" spans="2:11" ht="27" x14ac:dyDescent="0.3">
      <c r="B22" s="64" t="s">
        <v>97</v>
      </c>
      <c r="C22" s="56">
        <v>239414</v>
      </c>
      <c r="D22" s="56">
        <v>206422</v>
      </c>
      <c r="E22" s="57">
        <v>220398</v>
      </c>
      <c r="F22" s="58">
        <f t="shared" si="0"/>
        <v>6.7705961573863258E-2</v>
      </c>
      <c r="G22" s="58">
        <v>0.45178268405339433</v>
      </c>
      <c r="H22" s="58">
        <v>0.10510077223931252</v>
      </c>
      <c r="I22" s="58">
        <v>0.33704480076951698</v>
      </c>
      <c r="J22" s="58">
        <v>0.50271781050644748</v>
      </c>
      <c r="K22" s="58">
        <v>0.44306209675223912</v>
      </c>
    </row>
    <row r="23" spans="2:11" x14ac:dyDescent="0.3">
      <c r="B23" s="64" t="s">
        <v>98</v>
      </c>
      <c r="C23" s="56">
        <v>527406</v>
      </c>
      <c r="D23" s="56">
        <v>501494</v>
      </c>
      <c r="E23" s="57">
        <v>500608</v>
      </c>
      <c r="F23" s="58">
        <f t="shared" si="0"/>
        <v>-1.766721037539831E-3</v>
      </c>
      <c r="G23" s="58">
        <v>0.60142666517514698</v>
      </c>
      <c r="H23" s="58">
        <v>0.1445162682178471</v>
      </c>
      <c r="I23" s="58">
        <v>0.24305045065200717</v>
      </c>
      <c r="J23" s="58">
        <v>0.48466664535924314</v>
      </c>
      <c r="K23" s="58">
        <v>0.79719461135259528</v>
      </c>
    </row>
    <row r="24" spans="2:11" ht="27" x14ac:dyDescent="0.3">
      <c r="B24" s="64" t="s">
        <v>99</v>
      </c>
      <c r="C24" s="56">
        <v>3444738</v>
      </c>
      <c r="D24" s="56">
        <v>3543327</v>
      </c>
      <c r="E24" s="57">
        <v>3472603</v>
      </c>
      <c r="F24" s="58">
        <f t="shared" si="0"/>
        <v>-1.9959772270524284E-2</v>
      </c>
      <c r="G24" s="58">
        <v>0.5999266256465251</v>
      </c>
      <c r="H24" s="58">
        <v>1.180814507157887E-2</v>
      </c>
      <c r="I24" s="58">
        <v>5.6992693953210313E-2</v>
      </c>
      <c r="J24" s="58">
        <v>0.92674630529317636</v>
      </c>
      <c r="K24" s="58">
        <v>0.87386954397033001</v>
      </c>
    </row>
    <row r="25" spans="2:11" s="6" customFormat="1" x14ac:dyDescent="0.3">
      <c r="B25" s="65" t="s">
        <v>179</v>
      </c>
      <c r="C25" s="60">
        <f>SUM(C7:C24)</f>
        <v>19080115</v>
      </c>
      <c r="D25" s="60">
        <f>SUM(D7:D24)</f>
        <v>18705442</v>
      </c>
      <c r="E25" s="60">
        <f>SUM(E7:E24)</f>
        <v>19268362</v>
      </c>
      <c r="F25" s="61">
        <f t="shared" si="0"/>
        <v>3.0093915984449875E-2</v>
      </c>
      <c r="G25" s="61">
        <v>0.44949368296070003</v>
      </c>
      <c r="H25" s="61">
        <v>0.11733939812839306</v>
      </c>
      <c r="I25" s="61">
        <v>0.17581883711755053</v>
      </c>
      <c r="J25" s="61">
        <v>0.70870206818825598</v>
      </c>
      <c r="K25" s="61">
        <v>0.77843005025543943</v>
      </c>
    </row>
    <row r="26" spans="2:11" s="14" customFormat="1" ht="23.25" customHeight="1" x14ac:dyDescent="0.3">
      <c r="B26" s="103" t="s">
        <v>212</v>
      </c>
      <c r="C26" s="103"/>
      <c r="D26" s="103"/>
      <c r="E26" s="103"/>
      <c r="F26" s="103"/>
      <c r="G26" s="103"/>
      <c r="H26" s="103"/>
      <c r="I26" s="103"/>
      <c r="J26" s="103"/>
      <c r="K26" s="103"/>
    </row>
    <row r="27" spans="2:11" x14ac:dyDescent="0.3">
      <c r="B27" s="16" t="s">
        <v>224</v>
      </c>
      <c r="C27" s="17"/>
      <c r="D27" s="17"/>
      <c r="E27" s="17"/>
      <c r="F27" s="17"/>
      <c r="G27" s="17"/>
      <c r="H27" s="17"/>
      <c r="I27" s="17"/>
      <c r="J27" s="17"/>
      <c r="K27" s="17"/>
    </row>
    <row r="28" spans="2:11" ht="27" customHeight="1" x14ac:dyDescent="0.3">
      <c r="B28" s="15" t="s">
        <v>214</v>
      </c>
      <c r="C28" s="1"/>
      <c r="D28" s="1"/>
      <c r="E28" s="1"/>
      <c r="F28" s="1"/>
      <c r="G28" s="1"/>
      <c r="H28" s="1"/>
      <c r="I28" s="1"/>
      <c r="J28" s="1"/>
      <c r="K28" s="1"/>
    </row>
    <row r="29" spans="2:11" x14ac:dyDescent="0.3">
      <c r="B29" s="20"/>
      <c r="C29" s="1"/>
      <c r="D29" s="1"/>
      <c r="E29" s="1"/>
      <c r="F29" s="1"/>
      <c r="G29" s="1"/>
      <c r="H29" s="1"/>
      <c r="I29" s="1"/>
      <c r="J29" s="1"/>
      <c r="K29" s="1"/>
    </row>
    <row r="30" spans="2:11" x14ac:dyDescent="0.3">
      <c r="C30" s="9"/>
      <c r="D30" s="9"/>
      <c r="E30" s="9"/>
      <c r="F30" s="9"/>
      <c r="G30" s="9"/>
      <c r="H30" s="9"/>
      <c r="I30" s="9"/>
      <c r="J30" s="9"/>
      <c r="K30" s="9"/>
    </row>
  </sheetData>
  <mergeCells count="5">
    <mergeCell ref="B4:K4"/>
    <mergeCell ref="B5:B6"/>
    <mergeCell ref="G5:K5"/>
    <mergeCell ref="B26:K26"/>
    <mergeCell ref="C5:F5"/>
  </mergeCells>
  <pageMargins left="0.7" right="0.7" top="0.75" bottom="0.75" header="0.3" footer="0.3"/>
  <pageSetup paperSize="9" scale="75" orientation="landscape"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54FC8-8499-4644-81EA-59DFC6C7B609}">
  <sheetPr>
    <pageSetUpPr fitToPage="1"/>
  </sheetPr>
  <dimension ref="B3:G86"/>
  <sheetViews>
    <sheetView topLeftCell="A74" workbookViewId="0">
      <selection activeCell="B77" sqref="B77:G82"/>
    </sheetView>
  </sheetViews>
  <sheetFormatPr defaultRowHeight="14.4" x14ac:dyDescent="0.3"/>
  <cols>
    <col min="2" max="2" width="27.77734375" customWidth="1"/>
    <col min="3" max="3" width="18.77734375" customWidth="1"/>
    <col min="4" max="4" width="14.44140625" customWidth="1"/>
    <col min="5" max="5" width="18.5546875" customWidth="1"/>
    <col min="6" max="6" width="15.44140625" customWidth="1"/>
    <col min="7" max="7" width="18.21875" customWidth="1"/>
  </cols>
  <sheetData>
    <row r="3" spans="2:7" ht="36" customHeight="1" x14ac:dyDescent="0.3">
      <c r="B3" s="111" t="s">
        <v>217</v>
      </c>
      <c r="C3" s="112"/>
      <c r="D3" s="112"/>
      <c r="E3" s="112"/>
      <c r="F3" s="112"/>
      <c r="G3" s="113"/>
    </row>
    <row r="4" spans="2:7" x14ac:dyDescent="0.3">
      <c r="B4" s="114"/>
      <c r="C4" s="97" t="s">
        <v>169</v>
      </c>
      <c r="D4" s="97" t="s">
        <v>170</v>
      </c>
      <c r="E4" s="97" t="s">
        <v>171</v>
      </c>
      <c r="F4" s="97" t="s">
        <v>172</v>
      </c>
      <c r="G4" s="97" t="s">
        <v>173</v>
      </c>
    </row>
    <row r="5" spans="2:7" x14ac:dyDescent="0.3">
      <c r="B5" s="114"/>
      <c r="C5" s="97"/>
      <c r="D5" s="97"/>
      <c r="E5" s="97"/>
      <c r="F5" s="97"/>
      <c r="G5" s="97"/>
    </row>
    <row r="6" spans="2:7" x14ac:dyDescent="0.3">
      <c r="B6" s="110" t="s">
        <v>100</v>
      </c>
      <c r="C6" s="110"/>
      <c r="D6" s="110"/>
      <c r="E6" s="110"/>
      <c r="F6" s="110"/>
      <c r="G6" s="110"/>
    </row>
    <row r="7" spans="2:7" x14ac:dyDescent="0.3">
      <c r="B7" s="66">
        <v>2019</v>
      </c>
      <c r="C7" s="67">
        <v>15997053</v>
      </c>
      <c r="D7" s="67">
        <v>90.239406052619302</v>
      </c>
      <c r="E7" s="68">
        <v>97.040578226900138</v>
      </c>
      <c r="F7" s="67">
        <v>21945.243796841831</v>
      </c>
      <c r="G7" s="67">
        <v>243.1891427127234</v>
      </c>
    </row>
    <row r="8" spans="2:7" x14ac:dyDescent="0.3">
      <c r="B8" s="66">
        <v>2020</v>
      </c>
      <c r="C8" s="67">
        <v>15581083</v>
      </c>
      <c r="D8" s="67">
        <v>92.575265566867373</v>
      </c>
      <c r="E8" s="68">
        <v>99.552487024119657</v>
      </c>
      <c r="F8" s="67">
        <v>20658.119060979265</v>
      </c>
      <c r="G8" s="67">
        <v>223.14944423311269</v>
      </c>
    </row>
    <row r="9" spans="2:7" x14ac:dyDescent="0.3">
      <c r="B9" s="66" t="s">
        <v>166</v>
      </c>
      <c r="C9" s="67">
        <v>16146668</v>
      </c>
      <c r="D9" s="68">
        <v>92.991414211920343</v>
      </c>
      <c r="E9" s="68">
        <v>100</v>
      </c>
      <c r="F9" s="68">
        <v>21921.330499518539</v>
      </c>
      <c r="G9" s="68">
        <v>235.73499430346868</v>
      </c>
    </row>
    <row r="10" spans="2:7" x14ac:dyDescent="0.3">
      <c r="B10" s="69" t="s">
        <v>101</v>
      </c>
      <c r="C10" s="70"/>
      <c r="D10" s="71"/>
      <c r="E10" s="72"/>
      <c r="F10" s="71"/>
      <c r="G10" s="72"/>
    </row>
    <row r="11" spans="2:7" x14ac:dyDescent="0.3">
      <c r="B11" s="110" t="s">
        <v>102</v>
      </c>
      <c r="C11" s="110"/>
      <c r="D11" s="110"/>
      <c r="E11" s="110"/>
      <c r="F11" s="110"/>
      <c r="G11" s="110"/>
    </row>
    <row r="12" spans="2:7" x14ac:dyDescent="0.3">
      <c r="B12" s="66" t="s">
        <v>28</v>
      </c>
      <c r="C12" s="68">
        <v>6825720</v>
      </c>
      <c r="D12" s="72">
        <v>76.874462900515596</v>
      </c>
      <c r="E12" s="72">
        <v>82.668344762802036</v>
      </c>
      <c r="F12" s="73">
        <v>17404.214678158496</v>
      </c>
      <c r="G12" s="72">
        <v>226.39787026130577</v>
      </c>
    </row>
    <row r="13" spans="2:7" x14ac:dyDescent="0.3">
      <c r="B13" s="66" t="s">
        <v>27</v>
      </c>
      <c r="C13" s="68">
        <v>9320948</v>
      </c>
      <c r="D13" s="72">
        <v>104.00685659724267</v>
      </c>
      <c r="E13" s="72">
        <v>111.84565529912147</v>
      </c>
      <c r="F13" s="73">
        <v>25229.209462492443</v>
      </c>
      <c r="G13" s="72">
        <v>242.5725600014076</v>
      </c>
    </row>
    <row r="14" spans="2:7" x14ac:dyDescent="0.3">
      <c r="B14" s="98" t="s">
        <v>174</v>
      </c>
      <c r="C14" s="98"/>
      <c r="D14" s="98"/>
      <c r="E14" s="98"/>
      <c r="F14" s="98"/>
      <c r="G14" s="98"/>
    </row>
    <row r="15" spans="2:7" x14ac:dyDescent="0.3">
      <c r="B15" s="66" t="s">
        <v>103</v>
      </c>
      <c r="C15" s="68">
        <v>13919391</v>
      </c>
      <c r="D15" s="72">
        <v>95.940663252501238</v>
      </c>
      <c r="E15" s="72">
        <v>103.1715283239588</v>
      </c>
      <c r="F15" s="73">
        <v>23037.202810884472</v>
      </c>
      <c r="G15" s="72">
        <v>240.11927820692731</v>
      </c>
    </row>
    <row r="16" spans="2:7" x14ac:dyDescent="0.3">
      <c r="B16" s="66" t="s">
        <v>104</v>
      </c>
      <c r="C16" s="68">
        <v>2227277</v>
      </c>
      <c r="D16" s="72">
        <v>71.748138869680147</v>
      </c>
      <c r="E16" s="72">
        <v>77.155659452787333</v>
      </c>
      <c r="F16" s="73">
        <v>14947.674771930029</v>
      </c>
      <c r="G16" s="72">
        <v>208.33536600970604</v>
      </c>
    </row>
    <row r="17" spans="2:7" x14ac:dyDescent="0.3">
      <c r="B17" s="98" t="s">
        <v>105</v>
      </c>
      <c r="C17" s="98"/>
      <c r="D17" s="98"/>
      <c r="E17" s="98"/>
      <c r="F17" s="98"/>
      <c r="G17" s="98"/>
    </row>
    <row r="18" spans="2:7" x14ac:dyDescent="0.3">
      <c r="B18" s="69" t="s">
        <v>106</v>
      </c>
      <c r="C18" s="68">
        <v>3241247</v>
      </c>
      <c r="D18" s="72">
        <v>66.91543768651546</v>
      </c>
      <c r="E18" s="72">
        <v>71.958726785271026</v>
      </c>
      <c r="F18" s="73">
        <v>12238.337613270449</v>
      </c>
      <c r="G18" s="72">
        <v>182.89258856236503</v>
      </c>
    </row>
    <row r="19" spans="2:7" x14ac:dyDescent="0.3">
      <c r="B19" s="69" t="s">
        <v>107</v>
      </c>
      <c r="C19" s="68">
        <v>10042918</v>
      </c>
      <c r="D19" s="72">
        <v>94.518862197234071</v>
      </c>
      <c r="E19" s="72">
        <v>101.64256883095982</v>
      </c>
      <c r="F19" s="73">
        <v>23559.662957419347</v>
      </c>
      <c r="G19" s="72">
        <v>249.25885066471716</v>
      </c>
    </row>
    <row r="20" spans="2:7" x14ac:dyDescent="0.3">
      <c r="B20" s="69" t="s">
        <v>108</v>
      </c>
      <c r="C20" s="68">
        <v>2862503</v>
      </c>
      <c r="D20" s="72">
        <v>109.37188085779624</v>
      </c>
      <c r="E20" s="72">
        <v>117.61503122056631</v>
      </c>
      <c r="F20" s="73">
        <v>27137.511272826614</v>
      </c>
      <c r="G20" s="72">
        <v>248.12146467619422</v>
      </c>
    </row>
    <row r="21" spans="2:7" x14ac:dyDescent="0.3">
      <c r="B21" s="110" t="s">
        <v>109</v>
      </c>
      <c r="C21" s="110"/>
      <c r="D21" s="110"/>
      <c r="E21" s="110"/>
      <c r="F21" s="110"/>
      <c r="G21" s="110"/>
    </row>
    <row r="22" spans="2:7" x14ac:dyDescent="0.3">
      <c r="B22" s="66" t="s">
        <v>86</v>
      </c>
      <c r="C22" s="68">
        <v>12029548</v>
      </c>
      <c r="D22" s="72">
        <v>97.679038790111619</v>
      </c>
      <c r="E22" s="72">
        <v>105.04092191512275</v>
      </c>
      <c r="F22" s="73">
        <v>26261.30411441893</v>
      </c>
      <c r="G22" s="72">
        <v>268.85301534188983</v>
      </c>
    </row>
    <row r="23" spans="2:7" x14ac:dyDescent="0.3">
      <c r="B23" s="66" t="s">
        <v>110</v>
      </c>
      <c r="C23" s="68">
        <v>3536408</v>
      </c>
      <c r="D23" s="72">
        <v>66.301055160016418</v>
      </c>
      <c r="E23" s="72">
        <v>71.298039417834175</v>
      </c>
      <c r="F23" s="73">
        <v>9705.1643707400272</v>
      </c>
      <c r="G23" s="72">
        <v>146.38024006279818</v>
      </c>
    </row>
    <row r="24" spans="2:7" x14ac:dyDescent="0.3">
      <c r="B24" s="66" t="s">
        <v>111</v>
      </c>
      <c r="C24" s="68">
        <v>580712</v>
      </c>
      <c r="D24" s="72">
        <v>68.326674732848559</v>
      </c>
      <c r="E24" s="72">
        <v>73.476326080101629</v>
      </c>
      <c r="F24" s="73">
        <v>6411.7951497472068</v>
      </c>
      <c r="G24" s="72">
        <v>93.84029260631776</v>
      </c>
    </row>
    <row r="25" spans="2:7" x14ac:dyDescent="0.3">
      <c r="B25" s="110" t="s">
        <v>175</v>
      </c>
      <c r="C25" s="110"/>
      <c r="D25" s="110"/>
      <c r="E25" s="110"/>
      <c r="F25" s="110"/>
      <c r="G25" s="110"/>
    </row>
    <row r="26" spans="2:7" x14ac:dyDescent="0.3">
      <c r="B26" s="66" t="s">
        <v>112</v>
      </c>
      <c r="C26" s="68">
        <v>5405250</v>
      </c>
      <c r="D26" s="72">
        <v>51.050167341883849</v>
      </c>
      <c r="E26" s="72">
        <v>54.897721229988406</v>
      </c>
      <c r="F26" s="73">
        <v>10500.927177281346</v>
      </c>
      <c r="G26" s="72">
        <v>205.69819305305029</v>
      </c>
    </row>
    <row r="27" spans="2:7" x14ac:dyDescent="0.3">
      <c r="B27" s="66" t="s">
        <v>85</v>
      </c>
      <c r="C27" s="68">
        <v>10741418</v>
      </c>
      <c r="D27" s="72">
        <v>110.29802014068419</v>
      </c>
      <c r="E27" s="72">
        <v>118.61097185738396</v>
      </c>
      <c r="F27" s="73">
        <v>27668.256562494822</v>
      </c>
      <c r="G27" s="72">
        <v>250.84998377309216</v>
      </c>
    </row>
    <row r="28" spans="2:7" x14ac:dyDescent="0.3">
      <c r="B28" s="110" t="s">
        <v>113</v>
      </c>
      <c r="C28" s="110"/>
      <c r="D28" s="110"/>
      <c r="E28" s="110"/>
      <c r="F28" s="110"/>
      <c r="G28" s="110"/>
    </row>
    <row r="29" spans="2:7" x14ac:dyDescent="0.3">
      <c r="B29" s="66" t="s">
        <v>114</v>
      </c>
      <c r="C29" s="68">
        <v>2146399</v>
      </c>
      <c r="D29" s="72">
        <v>61.383598672195419</v>
      </c>
      <c r="E29" s="72">
        <v>66.009963599765115</v>
      </c>
      <c r="F29" s="73">
        <v>2275.2866414865084</v>
      </c>
      <c r="G29" s="72">
        <v>37.066687041878048</v>
      </c>
    </row>
    <row r="30" spans="2:7" x14ac:dyDescent="0.3">
      <c r="B30" s="66" t="s">
        <v>115</v>
      </c>
      <c r="C30" s="68">
        <v>1648810</v>
      </c>
      <c r="D30" s="72">
        <v>64.578775310608847</v>
      </c>
      <c r="E30" s="72">
        <v>69.445954616238808</v>
      </c>
      <c r="F30" s="73">
        <v>7676.4212225787087</v>
      </c>
      <c r="G30" s="72">
        <v>118.8691049908722</v>
      </c>
    </row>
    <row r="31" spans="2:7" x14ac:dyDescent="0.3">
      <c r="B31" s="66" t="s">
        <v>116</v>
      </c>
      <c r="C31" s="68">
        <v>2806808</v>
      </c>
      <c r="D31" s="72">
        <v>68.970726664937061</v>
      </c>
      <c r="E31" s="72">
        <v>74.168918979722193</v>
      </c>
      <c r="F31" s="73">
        <v>15018.354402224875</v>
      </c>
      <c r="G31" s="72">
        <v>217.74969075191464</v>
      </c>
    </row>
    <row r="32" spans="2:7" x14ac:dyDescent="0.3">
      <c r="B32" s="66" t="s">
        <v>117</v>
      </c>
      <c r="C32" s="68">
        <v>1758977</v>
      </c>
      <c r="D32" s="72">
        <v>79.814500663823566</v>
      </c>
      <c r="E32" s="72">
        <v>85.829967573062603</v>
      </c>
      <c r="F32" s="73">
        <v>22714.57135027917</v>
      </c>
      <c r="G32" s="72">
        <v>284.59203730350083</v>
      </c>
    </row>
    <row r="33" spans="2:7" x14ac:dyDescent="0.3">
      <c r="B33" s="66" t="s">
        <v>118</v>
      </c>
      <c r="C33" s="68">
        <v>622432</v>
      </c>
      <c r="D33" s="72">
        <v>86.982198343345075</v>
      </c>
      <c r="E33" s="72">
        <v>93.537880975892335</v>
      </c>
      <c r="F33" s="73">
        <v>26324.329611909412</v>
      </c>
      <c r="G33" s="72">
        <v>302.64042658475142</v>
      </c>
    </row>
    <row r="34" spans="2:7" x14ac:dyDescent="0.3">
      <c r="B34" s="66" t="s">
        <v>119</v>
      </c>
      <c r="C34" s="68">
        <v>1531078</v>
      </c>
      <c r="D34" s="72">
        <v>93.140085656332374</v>
      </c>
      <c r="E34" s="72">
        <v>100.1598765280343</v>
      </c>
      <c r="F34" s="73">
        <v>28798.441593439395</v>
      </c>
      <c r="G34" s="72">
        <v>309.19492279296026</v>
      </c>
    </row>
    <row r="35" spans="2:7" x14ac:dyDescent="0.3">
      <c r="B35" s="66" t="s">
        <v>120</v>
      </c>
      <c r="C35" s="68">
        <v>5632164</v>
      </c>
      <c r="D35" s="72">
        <v>110.30396206252117</v>
      </c>
      <c r="E35" s="72">
        <v>118.61736161055347</v>
      </c>
      <c r="F35" s="73">
        <v>34414.836163506603</v>
      </c>
      <c r="G35" s="72">
        <v>312</v>
      </c>
    </row>
    <row r="36" spans="2:7" x14ac:dyDescent="0.3">
      <c r="B36" s="110" t="s">
        <v>176</v>
      </c>
      <c r="C36" s="110"/>
      <c r="D36" s="110"/>
      <c r="E36" s="110"/>
      <c r="F36" s="110"/>
      <c r="G36" s="110"/>
    </row>
    <row r="37" spans="2:7" x14ac:dyDescent="0.3">
      <c r="B37" s="66" t="s">
        <v>12</v>
      </c>
      <c r="C37" s="68">
        <v>1223202</v>
      </c>
      <c r="D37" s="72">
        <v>95.29073522617432</v>
      </c>
      <c r="E37" s="72">
        <v>102.47261646006802</v>
      </c>
      <c r="F37" s="73">
        <v>23715.89969686119</v>
      </c>
      <c r="G37" s="72">
        <v>248.87938623383545</v>
      </c>
    </row>
    <row r="38" spans="2:7" x14ac:dyDescent="0.3">
      <c r="B38" s="66" t="s">
        <v>19</v>
      </c>
      <c r="C38" s="68">
        <v>36981</v>
      </c>
      <c r="D38" s="72">
        <v>88.322103480942175</v>
      </c>
      <c r="E38" s="72">
        <v>94.97877221187629</v>
      </c>
      <c r="F38" s="73">
        <v>18036.056109894271</v>
      </c>
      <c r="G38" s="72">
        <v>204.20772829290718</v>
      </c>
    </row>
    <row r="39" spans="2:7" x14ac:dyDescent="0.3">
      <c r="B39" s="66" t="s">
        <v>9</v>
      </c>
      <c r="C39" s="68">
        <v>399002</v>
      </c>
      <c r="D39" s="72">
        <v>93.208843786524341</v>
      </c>
      <c r="E39" s="72">
        <v>100.23381682754979</v>
      </c>
      <c r="F39" s="73">
        <v>21854.286795554908</v>
      </c>
      <c r="G39" s="72">
        <v>234.4658071889364</v>
      </c>
    </row>
    <row r="40" spans="2:7" x14ac:dyDescent="0.3">
      <c r="B40" s="66" t="s">
        <v>10</v>
      </c>
      <c r="C40" s="68">
        <v>3479858</v>
      </c>
      <c r="D40" s="72">
        <v>108.66845562302991</v>
      </c>
      <c r="E40" s="72">
        <v>116.85859016552087</v>
      </c>
      <c r="F40" s="73">
        <v>27314.374290560132</v>
      </c>
      <c r="G40" s="72">
        <v>251.35513460606725</v>
      </c>
    </row>
    <row r="41" spans="2:7" x14ac:dyDescent="0.3">
      <c r="B41" s="66" t="s">
        <v>17</v>
      </c>
      <c r="C41" s="68">
        <v>370011</v>
      </c>
      <c r="D41" s="72">
        <v>98.202431268352797</v>
      </c>
      <c r="E41" s="72">
        <v>105.60376148765404</v>
      </c>
      <c r="F41" s="73">
        <v>22147.474937231596</v>
      </c>
      <c r="G41" s="72">
        <v>225.52878427938629</v>
      </c>
    </row>
    <row r="42" spans="2:7" x14ac:dyDescent="0.3">
      <c r="B42" s="66" t="s">
        <v>20</v>
      </c>
      <c r="C42" s="68">
        <v>1614140</v>
      </c>
      <c r="D42" s="72">
        <v>92.064846550870769</v>
      </c>
      <c r="E42" s="72">
        <v>99.003598698974514</v>
      </c>
      <c r="F42" s="73">
        <v>22883.986500551378</v>
      </c>
      <c r="G42" s="72">
        <v>248.56378257152414</v>
      </c>
    </row>
    <row r="43" spans="2:7" x14ac:dyDescent="0.3">
      <c r="B43" s="66" t="s">
        <v>7</v>
      </c>
      <c r="C43" s="68">
        <v>358977</v>
      </c>
      <c r="D43" s="72">
        <v>91.540161142948364</v>
      </c>
      <c r="E43" s="72">
        <v>98.439368751114287</v>
      </c>
      <c r="F43" s="73">
        <v>22882.772545316275</v>
      </c>
      <c r="G43" s="72">
        <v>249.97522682511692</v>
      </c>
    </row>
    <row r="44" spans="2:7" x14ac:dyDescent="0.3">
      <c r="B44" s="66" t="s">
        <v>6</v>
      </c>
      <c r="C44" s="68">
        <v>1477908</v>
      </c>
      <c r="D44" s="72">
        <v>97.798940677632231</v>
      </c>
      <c r="E44" s="72">
        <v>105.16986057955404</v>
      </c>
      <c r="F44" s="73">
        <v>23851.362151094654</v>
      </c>
      <c r="G44" s="72">
        <v>243.8816002078614</v>
      </c>
    </row>
    <row r="45" spans="2:7" x14ac:dyDescent="0.3">
      <c r="B45" s="66" t="s">
        <v>16</v>
      </c>
      <c r="C45" s="68">
        <v>1058959</v>
      </c>
      <c r="D45" s="72">
        <v>87.11829628170149</v>
      </c>
      <c r="E45" s="72">
        <v>93.684236356665721</v>
      </c>
      <c r="F45" s="73">
        <v>20693.286965784322</v>
      </c>
      <c r="G45" s="72">
        <v>237.53089590815131</v>
      </c>
    </row>
    <row r="46" spans="2:7" x14ac:dyDescent="0.3">
      <c r="B46" s="66" t="s">
        <v>18</v>
      </c>
      <c r="C46" s="68">
        <v>214233</v>
      </c>
      <c r="D46" s="72">
        <v>81.229111419180398</v>
      </c>
      <c r="E46" s="72">
        <v>87.351194846940857</v>
      </c>
      <c r="F46" s="73">
        <v>19491.295594049468</v>
      </c>
      <c r="G46" s="72">
        <v>239.95455882147007</v>
      </c>
    </row>
    <row r="47" spans="2:7" x14ac:dyDescent="0.3">
      <c r="B47" s="66" t="s">
        <v>30</v>
      </c>
      <c r="C47" s="68">
        <v>438448</v>
      </c>
      <c r="D47" s="72">
        <v>82.757997587038886</v>
      </c>
      <c r="E47" s="72">
        <v>88.995310253524835</v>
      </c>
      <c r="F47" s="73">
        <v>19490.360836404772</v>
      </c>
      <c r="G47" s="72">
        <v>235.51029996715687</v>
      </c>
    </row>
    <row r="48" spans="2:7" x14ac:dyDescent="0.3">
      <c r="B48" s="66" t="s">
        <v>8</v>
      </c>
      <c r="C48" s="68">
        <v>1634472</v>
      </c>
      <c r="D48" s="72">
        <v>97.002102261573938</v>
      </c>
      <c r="E48" s="72">
        <v>104.31296596964698</v>
      </c>
      <c r="F48" s="73">
        <v>21985.095328644358</v>
      </c>
      <c r="G48" s="72">
        <v>226.64555526188275</v>
      </c>
    </row>
    <row r="49" spans="2:7" x14ac:dyDescent="0.3">
      <c r="B49" s="66" t="s">
        <v>2</v>
      </c>
      <c r="C49" s="68">
        <v>326816</v>
      </c>
      <c r="D49" s="72">
        <v>80.740116449657037</v>
      </c>
      <c r="E49" s="72">
        <v>86.82534525784979</v>
      </c>
      <c r="F49" s="73">
        <v>17983.390987589348</v>
      </c>
      <c r="G49" s="72">
        <v>222.73179403701164</v>
      </c>
    </row>
    <row r="50" spans="2:7" x14ac:dyDescent="0.3">
      <c r="B50" s="66" t="s">
        <v>11</v>
      </c>
      <c r="C50" s="68">
        <v>55965</v>
      </c>
      <c r="D50" s="72">
        <v>76.122386865603019</v>
      </c>
      <c r="E50" s="72">
        <v>81.859586189458199</v>
      </c>
      <c r="F50" s="73">
        <v>16589.823139462165</v>
      </c>
      <c r="G50" s="72">
        <v>217.93619226302152</v>
      </c>
    </row>
    <row r="51" spans="2:7" x14ac:dyDescent="0.3">
      <c r="B51" s="66" t="s">
        <v>5</v>
      </c>
      <c r="C51" s="68">
        <v>1111820</v>
      </c>
      <c r="D51" s="72">
        <v>74.915868822479069</v>
      </c>
      <c r="E51" s="72">
        <v>80.56213517922366</v>
      </c>
      <c r="F51" s="73">
        <v>15643.951173751148</v>
      </c>
      <c r="G51" s="72">
        <v>208.82025957439154</v>
      </c>
    </row>
    <row r="52" spans="2:7" x14ac:dyDescent="0.3">
      <c r="B52" s="66" t="s">
        <v>13</v>
      </c>
      <c r="C52" s="68">
        <v>801282</v>
      </c>
      <c r="D52" s="72">
        <v>74.50245229749855</v>
      </c>
      <c r="E52" s="72">
        <v>80.117560238102342</v>
      </c>
      <c r="F52" s="73">
        <v>15936.468238397967</v>
      </c>
      <c r="G52" s="72">
        <v>213.90528428193821</v>
      </c>
    </row>
    <row r="53" spans="2:7" x14ac:dyDescent="0.3">
      <c r="B53" s="66" t="s">
        <v>3</v>
      </c>
      <c r="C53" s="68">
        <v>112761</v>
      </c>
      <c r="D53" s="72">
        <v>77.366704056779298</v>
      </c>
      <c r="E53" s="72">
        <v>83.197685197545752</v>
      </c>
      <c r="F53" s="73">
        <v>16704.706476530006</v>
      </c>
      <c r="G53" s="72">
        <v>215.91596385275051</v>
      </c>
    </row>
    <row r="54" spans="2:7" x14ac:dyDescent="0.3">
      <c r="B54" s="66" t="s">
        <v>4</v>
      </c>
      <c r="C54" s="68">
        <v>273979</v>
      </c>
      <c r="D54" s="72">
        <v>68.834621352447172</v>
      </c>
      <c r="E54" s="72">
        <v>74.022555669040926</v>
      </c>
      <c r="F54" s="73">
        <v>13954.7267965793</v>
      </c>
      <c r="G54" s="72">
        <v>202.72831494384607</v>
      </c>
    </row>
    <row r="55" spans="2:7" x14ac:dyDescent="0.3">
      <c r="B55" s="66" t="s">
        <v>15</v>
      </c>
      <c r="C55" s="68">
        <v>805844</v>
      </c>
      <c r="D55" s="72">
        <v>73.197925261974049</v>
      </c>
      <c r="E55" s="72">
        <v>78.71471348436701</v>
      </c>
      <c r="F55" s="73">
        <v>15420.905805590164</v>
      </c>
      <c r="G55" s="72">
        <v>210.67408332133763</v>
      </c>
    </row>
    <row r="56" spans="2:7" x14ac:dyDescent="0.3">
      <c r="B56" s="66" t="s">
        <v>14</v>
      </c>
      <c r="C56" s="68">
        <v>341213</v>
      </c>
      <c r="D56" s="72">
        <v>74.727771035957716</v>
      </c>
      <c r="E56" s="72">
        <v>80.35986082076225</v>
      </c>
      <c r="F56" s="73">
        <v>16077.596726971129</v>
      </c>
      <c r="G56" s="72">
        <v>215.1488864726725</v>
      </c>
    </row>
    <row r="57" spans="2:7" x14ac:dyDescent="0.3">
      <c r="B57" s="66" t="s">
        <v>29</v>
      </c>
      <c r="C57" s="68">
        <v>10797</v>
      </c>
      <c r="D57" s="72">
        <v>251.24840186017329</v>
      </c>
      <c r="E57" s="72">
        <v>270.18451540869927</v>
      </c>
      <c r="F57" s="73">
        <v>70019.278503287947</v>
      </c>
      <c r="G57" s="72">
        <v>278.68546818560714</v>
      </c>
    </row>
    <row r="58" spans="2:7" x14ac:dyDescent="0.3">
      <c r="B58" s="98" t="s">
        <v>121</v>
      </c>
      <c r="C58" s="98"/>
      <c r="D58" s="98"/>
      <c r="E58" s="98"/>
      <c r="F58" s="98"/>
      <c r="G58" s="98"/>
    </row>
    <row r="59" spans="2:7" ht="26.4" x14ac:dyDescent="0.3">
      <c r="B59" s="66" t="s">
        <v>87</v>
      </c>
      <c r="C59" s="68">
        <v>40247</v>
      </c>
      <c r="D59" s="72">
        <v>163.51422544306996</v>
      </c>
      <c r="E59" s="72">
        <v>175.83798120376309</v>
      </c>
      <c r="F59" s="73">
        <v>46717.664099187517</v>
      </c>
      <c r="G59" s="72">
        <v>285.71009019305785</v>
      </c>
    </row>
    <row r="60" spans="2:7" x14ac:dyDescent="0.3">
      <c r="B60" s="66" t="s">
        <v>33</v>
      </c>
      <c r="C60" s="68">
        <v>3856867</v>
      </c>
      <c r="D60" s="72">
        <v>107.17848214768303</v>
      </c>
      <c r="E60" s="72">
        <v>115.25632022697432</v>
      </c>
      <c r="F60" s="73">
        <v>28941.241440008173</v>
      </c>
      <c r="G60" s="72">
        <v>270.02846896198389</v>
      </c>
    </row>
    <row r="61" spans="2:7" ht="26.4" x14ac:dyDescent="0.3">
      <c r="B61" s="66" t="s">
        <v>88</v>
      </c>
      <c r="C61" s="68">
        <v>81503</v>
      </c>
      <c r="D61" s="72">
        <v>161.28848253247898</v>
      </c>
      <c r="E61" s="72">
        <v>173.44448828890248</v>
      </c>
      <c r="F61" s="73">
        <v>47638.296651656994</v>
      </c>
      <c r="G61" s="72">
        <v>295.36080880458388</v>
      </c>
    </row>
    <row r="62" spans="2:7" ht="39.6" x14ac:dyDescent="0.3">
      <c r="B62" s="66" t="s">
        <v>89</v>
      </c>
      <c r="C62" s="68">
        <v>187360</v>
      </c>
      <c r="D62" s="72">
        <v>102.45015996614015</v>
      </c>
      <c r="E62" s="72">
        <v>110.17163340764347</v>
      </c>
      <c r="F62" s="73">
        <v>28664.162035653288</v>
      </c>
      <c r="G62" s="72">
        <v>279.78640584970111</v>
      </c>
    </row>
    <row r="63" spans="2:7" x14ac:dyDescent="0.3">
      <c r="B63" s="66" t="s">
        <v>34</v>
      </c>
      <c r="C63" s="68">
        <v>1095592</v>
      </c>
      <c r="D63" s="72">
        <v>86.549740373258714</v>
      </c>
      <c r="E63" s="72">
        <v>93.072829472211765</v>
      </c>
      <c r="F63" s="73">
        <v>19196.155285909354</v>
      </c>
      <c r="G63" s="72">
        <v>221.79333182425574</v>
      </c>
    </row>
    <row r="64" spans="2:7" ht="39.6" x14ac:dyDescent="0.3">
      <c r="B64" s="66" t="s">
        <v>90</v>
      </c>
      <c r="C64" s="68">
        <v>2398637</v>
      </c>
      <c r="D64" s="72">
        <v>84.088797113375094</v>
      </c>
      <c r="E64" s="72">
        <v>90.426409605668695</v>
      </c>
      <c r="F64" s="73">
        <v>21044.213439132309</v>
      </c>
      <c r="G64" s="72">
        <v>250.26179659531641</v>
      </c>
    </row>
    <row r="65" spans="2:7" x14ac:dyDescent="0.3">
      <c r="B65" s="66" t="s">
        <v>42</v>
      </c>
      <c r="C65" s="68">
        <v>1160241</v>
      </c>
      <c r="D65" s="72">
        <v>96.524462834699463</v>
      </c>
      <c r="E65" s="72">
        <v>103.79932776882774</v>
      </c>
      <c r="F65" s="73">
        <v>24166.492812269174</v>
      </c>
      <c r="G65" s="72">
        <v>250.36650919938185</v>
      </c>
    </row>
    <row r="66" spans="2:7" ht="26.4" x14ac:dyDescent="0.3">
      <c r="B66" s="66" t="s">
        <v>91</v>
      </c>
      <c r="C66" s="68">
        <v>1622072</v>
      </c>
      <c r="D66" s="72">
        <v>56.024221332124256</v>
      </c>
      <c r="E66" s="72">
        <v>60.246660196444935</v>
      </c>
      <c r="F66" s="73">
        <v>7980.6864424020632</v>
      </c>
      <c r="G66" s="72">
        <v>142.45064460763763</v>
      </c>
    </row>
    <row r="67" spans="2:7" ht="26.4" x14ac:dyDescent="0.3">
      <c r="B67" s="66" t="s">
        <v>92</v>
      </c>
      <c r="C67" s="68">
        <v>592314</v>
      </c>
      <c r="D67" s="72">
        <v>126.37974134615349</v>
      </c>
      <c r="E67" s="72">
        <v>135.90474176265747</v>
      </c>
      <c r="F67" s="73">
        <v>31160.081097188315</v>
      </c>
      <c r="G67" s="72">
        <v>246.55914599351019</v>
      </c>
    </row>
    <row r="68" spans="2:7" x14ac:dyDescent="0.3">
      <c r="B68" s="66" t="s">
        <v>93</v>
      </c>
      <c r="C68" s="68">
        <v>503363</v>
      </c>
      <c r="D68" s="72">
        <v>170.08102060410849</v>
      </c>
      <c r="E68" s="72">
        <v>182.89970320970366</v>
      </c>
      <c r="F68" s="73">
        <v>50274.919195491129</v>
      </c>
      <c r="G68" s="72">
        <v>295.59394115181288</v>
      </c>
    </row>
    <row r="69" spans="2:7" x14ac:dyDescent="0.3">
      <c r="B69" s="66" t="s">
        <v>94</v>
      </c>
      <c r="C69" s="68">
        <v>54851</v>
      </c>
      <c r="D69" s="72">
        <v>92.165294757513877</v>
      </c>
      <c r="E69" s="72">
        <v>99.111617495649867</v>
      </c>
      <c r="F69" s="73">
        <v>22498.566534794259</v>
      </c>
      <c r="G69" s="72">
        <v>244.11104628903757</v>
      </c>
    </row>
    <row r="70" spans="2:7" ht="26.4" x14ac:dyDescent="0.3">
      <c r="B70" s="66" t="s">
        <v>95</v>
      </c>
      <c r="C70" s="68">
        <v>526799</v>
      </c>
      <c r="D70" s="72">
        <v>97.336129413251371</v>
      </c>
      <c r="E70" s="72">
        <v>104.6721681115955</v>
      </c>
      <c r="F70" s="73">
        <v>24779.287418920689</v>
      </c>
      <c r="G70" s="72">
        <v>254.57440693699115</v>
      </c>
    </row>
    <row r="71" spans="2:7" ht="26.4" x14ac:dyDescent="0.3">
      <c r="B71" s="66" t="s">
        <v>96</v>
      </c>
      <c r="C71" s="68">
        <v>1814418</v>
      </c>
      <c r="D71" s="72">
        <v>68.200378583818747</v>
      </c>
      <c r="E71" s="72">
        <v>73.340511230848989</v>
      </c>
      <c r="F71" s="73">
        <v>14239.557863182574</v>
      </c>
      <c r="G71" s="72">
        <v>208.79001200384917</v>
      </c>
    </row>
    <row r="72" spans="2:7" x14ac:dyDescent="0.3">
      <c r="B72" s="66" t="s">
        <v>35</v>
      </c>
      <c r="C72" s="68">
        <v>618279</v>
      </c>
      <c r="D72" s="72">
        <v>70.382419728141556</v>
      </c>
      <c r="E72" s="72">
        <v>75.687008660547292</v>
      </c>
      <c r="F72" s="73">
        <v>14664.06050828186</v>
      </c>
      <c r="G72" s="72">
        <v>208.34834273847244</v>
      </c>
    </row>
    <row r="73" spans="2:7" x14ac:dyDescent="0.3">
      <c r="B73" s="66" t="s">
        <v>36</v>
      </c>
      <c r="C73" s="68">
        <v>862492</v>
      </c>
      <c r="D73" s="72">
        <v>69.73350435123362</v>
      </c>
      <c r="E73" s="72">
        <v>74.989185767533641</v>
      </c>
      <c r="F73" s="73">
        <v>17387.080130598311</v>
      </c>
      <c r="G73" s="72">
        <v>249.3361016681894</v>
      </c>
    </row>
    <row r="74" spans="2:7" ht="26.4" x14ac:dyDescent="0.3">
      <c r="B74" s="66" t="s">
        <v>97</v>
      </c>
      <c r="C74" s="68">
        <v>224501</v>
      </c>
      <c r="D74" s="72">
        <v>91.140666750269816</v>
      </c>
      <c r="E74" s="72">
        <v>98.009765226892014</v>
      </c>
      <c r="F74" s="73">
        <v>12858.469089224547</v>
      </c>
      <c r="G74" s="72">
        <v>141.08377245535655</v>
      </c>
    </row>
    <row r="75" spans="2:7" x14ac:dyDescent="0.3">
      <c r="B75" s="66" t="s">
        <v>98</v>
      </c>
      <c r="C75" s="68">
        <v>507132</v>
      </c>
      <c r="D75" s="72">
        <v>68.240318740810508</v>
      </c>
      <c r="E75" s="72">
        <v>73.38346160140766</v>
      </c>
      <c r="F75" s="73">
        <v>15520.428182406158</v>
      </c>
      <c r="G75" s="72">
        <v>227.4378031755046</v>
      </c>
    </row>
    <row r="76" spans="2:7" x14ac:dyDescent="0.3">
      <c r="B76" s="98" t="s">
        <v>177</v>
      </c>
      <c r="C76" s="98"/>
      <c r="D76" s="98"/>
      <c r="E76" s="98"/>
      <c r="F76" s="98"/>
      <c r="G76" s="98"/>
    </row>
    <row r="77" spans="2:7" x14ac:dyDescent="0.3">
      <c r="B77" s="66" t="s">
        <v>122</v>
      </c>
      <c r="C77" s="68">
        <v>8887272</v>
      </c>
      <c r="D77" s="72">
        <v>73.867995117386229</v>
      </c>
      <c r="E77" s="72">
        <v>79.435285228641334</v>
      </c>
      <c r="F77" s="73">
        <v>16161.46973672011</v>
      </c>
      <c r="G77" s="72">
        <v>218.78852554529669</v>
      </c>
    </row>
    <row r="78" spans="2:7" x14ac:dyDescent="0.3">
      <c r="B78" s="66" t="s">
        <v>123</v>
      </c>
      <c r="C78" s="68">
        <v>5950335</v>
      </c>
      <c r="D78" s="72">
        <v>97.614801676647403</v>
      </c>
      <c r="E78" s="72">
        <v>104.97184337275559</v>
      </c>
      <c r="F78" s="73">
        <v>25119.66697555684</v>
      </c>
      <c r="G78" s="72">
        <v>257.33461057234592</v>
      </c>
    </row>
    <row r="79" spans="2:7" x14ac:dyDescent="0.3">
      <c r="B79" s="66" t="s">
        <v>124</v>
      </c>
      <c r="C79" s="68">
        <v>131883</v>
      </c>
      <c r="D79" s="72">
        <v>499.96222783168275</v>
      </c>
      <c r="E79" s="72">
        <v>537.64342877107663</v>
      </c>
      <c r="F79" s="73">
        <v>145411.17624712814</v>
      </c>
      <c r="G79" s="72">
        <v>290.84432413578702</v>
      </c>
    </row>
    <row r="80" spans="2:7" x14ac:dyDescent="0.3">
      <c r="B80" s="66" t="s">
        <v>125</v>
      </c>
      <c r="C80" s="68">
        <v>637517</v>
      </c>
      <c r="D80" s="72">
        <v>58.78604150958374</v>
      </c>
      <c r="E80" s="72">
        <v>63.216633500824962</v>
      </c>
      <c r="F80" s="73">
        <v>12394.08759138972</v>
      </c>
      <c r="G80" s="72">
        <v>210.83385227374328</v>
      </c>
    </row>
    <row r="81" spans="2:7" x14ac:dyDescent="0.3">
      <c r="B81" s="66" t="s">
        <v>126</v>
      </c>
      <c r="C81" s="68">
        <v>496104</v>
      </c>
      <c r="D81" s="72">
        <v>218.95202524767038</v>
      </c>
      <c r="E81" s="72">
        <v>235.45402239898775</v>
      </c>
      <c r="F81" s="73">
        <v>65568.259326673433</v>
      </c>
      <c r="G81" s="72">
        <v>299.464045845226</v>
      </c>
    </row>
    <row r="82" spans="2:7" x14ac:dyDescent="0.3">
      <c r="B82" s="66" t="s">
        <v>127</v>
      </c>
      <c r="C82" s="68">
        <v>43557</v>
      </c>
      <c r="D82" s="72">
        <v>133.5174587331347</v>
      </c>
      <c r="E82" s="72">
        <v>143.58041531539524</v>
      </c>
      <c r="F82" s="73">
        <v>28635.011823587483</v>
      </c>
      <c r="G82" s="72">
        <v>214.46642330739033</v>
      </c>
    </row>
    <row r="83" spans="2:7" ht="21" customHeight="1" x14ac:dyDescent="0.3">
      <c r="B83" s="109" t="s">
        <v>222</v>
      </c>
      <c r="C83" s="109"/>
      <c r="D83" s="3"/>
      <c r="E83" s="3"/>
      <c r="F83" s="3"/>
      <c r="G83" s="3"/>
    </row>
    <row r="84" spans="2:7" x14ac:dyDescent="0.3">
      <c r="B84" s="20"/>
      <c r="C84" s="3"/>
      <c r="D84" s="3"/>
      <c r="E84" s="3"/>
      <c r="F84" s="3"/>
      <c r="G84" s="3"/>
    </row>
    <row r="85" spans="2:7" x14ac:dyDescent="0.3">
      <c r="B85" s="3"/>
      <c r="C85" s="3"/>
      <c r="D85" s="3"/>
      <c r="E85" s="3"/>
      <c r="F85" s="3"/>
      <c r="G85" s="3"/>
    </row>
    <row r="86" spans="2:7" x14ac:dyDescent="0.3">
      <c r="B86" s="3"/>
      <c r="C86" s="3"/>
      <c r="D86" s="3"/>
      <c r="E86" s="3"/>
      <c r="F86" s="3"/>
      <c r="G86" s="3"/>
    </row>
  </sheetData>
  <mergeCells count="18">
    <mergeCell ref="B3:G3"/>
    <mergeCell ref="B4:B5"/>
    <mergeCell ref="C4:C5"/>
    <mergeCell ref="D4:D5"/>
    <mergeCell ref="E4:E5"/>
    <mergeCell ref="F4:F5"/>
    <mergeCell ref="G4:G5"/>
    <mergeCell ref="B6:G6"/>
    <mergeCell ref="B11:G11"/>
    <mergeCell ref="B14:G14"/>
    <mergeCell ref="B17:G17"/>
    <mergeCell ref="B21:G21"/>
    <mergeCell ref="B83:C83"/>
    <mergeCell ref="B25:G25"/>
    <mergeCell ref="B28:G28"/>
    <mergeCell ref="B36:G36"/>
    <mergeCell ref="B58:G58"/>
    <mergeCell ref="B76:G76"/>
  </mergeCells>
  <pageMargins left="0.7" right="0.7" top="0.75" bottom="0.75" header="0.3" footer="0.3"/>
  <pageSetup paperSize="9" fitToHeight="0" orientation="landscape"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9E86A312D236D4CA0EB330A8FD1B033" ma:contentTypeVersion="0" ma:contentTypeDescription="Creare un nuovo documento." ma:contentTypeScope="" ma:versionID="4e17e8b0cb5d695d4813986cd18d8ef1">
  <xsd:schema xmlns:xsd="http://www.w3.org/2001/XMLSchema" xmlns:xs="http://www.w3.org/2001/XMLSchema" xmlns:p="http://schemas.microsoft.com/office/2006/metadata/properties" xmlns:ns1="http://schemas.microsoft.com/sharepoint/v3" targetNamespace="http://schemas.microsoft.com/office/2006/metadata/properties" ma:root="true" ma:fieldsID="c6f1ddf26d4eb271b3bb29f04aebe2a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a inizio pianificazione" ma:internalName="PublishingStartDate">
      <xsd:simpleType>
        <xsd:restriction base="dms:Unknown"/>
      </xsd:simpleType>
    </xsd:element>
    <xsd:element name="PublishingExpirationDate" ma:index="9" nillable="true" ma:displayName="Data fine pianificazion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DB840D-922B-460E-976C-31B54C180D14}">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214F1EBE-2FD0-4407-A896-AF1E310D9D8A}">
  <ds:schemaRefs>
    <ds:schemaRef ds:uri="http://schemas.microsoft.com/sharepoint/v3/contenttype/forms"/>
  </ds:schemaRefs>
</ds:datastoreItem>
</file>

<file path=customXml/itemProps3.xml><?xml version="1.0" encoding="utf-8"?>
<ds:datastoreItem xmlns:ds="http://schemas.openxmlformats.org/officeDocument/2006/customXml" ds:itemID="{587BAA20-ACFA-453D-B205-A29D8A83DD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13</vt:i4>
      </vt:variant>
    </vt:vector>
  </HeadingPairs>
  <TitlesOfParts>
    <vt:vector size="26" baseType="lpstr">
      <vt:lpstr>6.1a</vt:lpstr>
      <vt:lpstr>6.1b</vt:lpstr>
      <vt:lpstr>6.2</vt:lpstr>
      <vt:lpstr>6.3a</vt:lpstr>
      <vt:lpstr>6.3b</vt:lpstr>
      <vt:lpstr>6.3c</vt:lpstr>
      <vt:lpstr>6.4</vt:lpstr>
      <vt:lpstr>6.5</vt:lpstr>
      <vt:lpstr>6.6a</vt:lpstr>
      <vt:lpstr>6.6b</vt:lpstr>
      <vt:lpstr>6.7</vt:lpstr>
      <vt:lpstr>6.8</vt:lpstr>
      <vt:lpstr>6.9</vt:lpstr>
      <vt:lpstr>'6.1a'!Area_stampa</vt:lpstr>
      <vt:lpstr>'6.1b'!Area_stampa</vt:lpstr>
      <vt:lpstr>'6.2'!Area_stampa</vt:lpstr>
      <vt:lpstr>'6.3a'!Area_stampa</vt:lpstr>
      <vt:lpstr>'6.3b'!Area_stampa</vt:lpstr>
      <vt:lpstr>'6.3c'!Area_stampa</vt:lpstr>
      <vt:lpstr>'6.4'!Area_stampa</vt:lpstr>
      <vt:lpstr>'6.5'!Area_stampa</vt:lpstr>
      <vt:lpstr>'6.6a'!Area_stampa</vt:lpstr>
      <vt:lpstr>'6.6b'!Area_stampa</vt:lpstr>
      <vt:lpstr>'6.7'!Area_stampa</vt:lpstr>
      <vt:lpstr>'6.8'!Area_stampa</vt:lpstr>
      <vt:lpstr>'6.9'!Area_stampa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MATTEI LOREDANA</dc:creator>
  <cp:lastModifiedBy>Marco Maccarelli</cp:lastModifiedBy>
  <cp:lastPrinted>2022-06-23T08:05:22Z</cp:lastPrinted>
  <dcterms:created xsi:type="dcterms:W3CDTF">2022-05-13T06:42:44Z</dcterms:created>
  <dcterms:modified xsi:type="dcterms:W3CDTF">2022-07-12T14:15:10Z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0x010100D9E86A312D236D4CA0EB330A8FD1B033</vt:lpwstr>
  </property>
</Properties>
</file>