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15600" windowHeight="11760"/>
  </bookViews>
  <sheets>
    <sheet name="controllo campionatori" sheetId="1" r:id="rId1"/>
  </sheets>
  <definedNames>
    <definedName name="_xlnm.Print_Area" localSheetId="0">'controllo campionatori'!$A$1:$G$63</definedName>
  </definedNames>
  <calcPr calcId="125725"/>
</workbook>
</file>

<file path=xl/calcChain.xml><?xml version="1.0" encoding="utf-8"?>
<calcChain xmlns="http://schemas.openxmlformats.org/spreadsheetml/2006/main">
  <c r="F42" i="1"/>
  <c r="B46"/>
  <c r="B50" s="1"/>
  <c r="C50"/>
  <c r="C49"/>
  <c r="F45"/>
  <c r="F43"/>
  <c r="F44"/>
  <c r="F46"/>
  <c r="F41"/>
  <c r="D46"/>
  <c r="D47"/>
  <c r="D48" s="1"/>
  <c r="B47"/>
  <c r="B48" s="1"/>
  <c r="F20"/>
  <c r="F21"/>
  <c r="F22"/>
  <c r="D35"/>
  <c r="D34"/>
  <c r="B35"/>
  <c r="B34"/>
  <c r="B36"/>
  <c r="F31"/>
  <c r="F32"/>
  <c r="F33"/>
  <c r="F34"/>
  <c r="B24"/>
  <c r="B23"/>
  <c r="D24"/>
  <c r="D23"/>
  <c r="D25" l="1"/>
  <c r="B25"/>
  <c r="D36"/>
  <c r="F23"/>
  <c r="F37"/>
  <c r="F26"/>
  <c r="B49"/>
</calcChain>
</file>

<file path=xl/sharedStrings.xml><?xml version="1.0" encoding="utf-8"?>
<sst xmlns="http://schemas.openxmlformats.org/spreadsheetml/2006/main" count="66" uniqueCount="46">
  <si>
    <t>misura n.1</t>
  </si>
  <si>
    <t>misura n.2</t>
  </si>
  <si>
    <t>misura n.3</t>
  </si>
  <si>
    <t>misura n.4</t>
  </si>
  <si>
    <t>misura n.5</t>
  </si>
  <si>
    <t>MEDIA</t>
  </si>
  <si>
    <t>SCARTO TIPO</t>
  </si>
  <si>
    <t>CV%</t>
  </si>
  <si>
    <t>Istruzioni:</t>
  </si>
  <si>
    <t>Data:</t>
  </si>
  <si>
    <t>Operatore:</t>
  </si>
  <si>
    <t>Procedure QA/QC
RRQA
GdL3bis</t>
  </si>
  <si>
    <t>Istruzione operativa: IO.3.bis.4</t>
  </si>
  <si>
    <t>Mod. IO.3bis.4.01</t>
  </si>
  <si>
    <t>Controlli di QA/QC per campionatori di PM</t>
  </si>
  <si>
    <t>Strumento sotto esame:</t>
  </si>
  <si>
    <t>Produttore:</t>
  </si>
  <si>
    <t>Modello:</t>
  </si>
  <si>
    <t xml:space="preserve">Ora: </t>
  </si>
  <si>
    <t>controllo sensori ambientali e portata</t>
  </si>
  <si>
    <t>volume al contatore:</t>
  </si>
  <si>
    <t>portata nominale</t>
  </si>
  <si>
    <t>matricola N:</t>
  </si>
  <si>
    <t>campione di riferimento</t>
  </si>
  <si>
    <t>scostamento</t>
  </si>
  <si>
    <t>esito</t>
  </si>
  <si>
    <t>sito di installazione:</t>
  </si>
  <si>
    <t>verifica sensore temperatura</t>
  </si>
  <si>
    <t>verifica sensore pressione</t>
  </si>
  <si>
    <t>Temperatura °C</t>
  </si>
  <si>
    <t>portata L/min</t>
  </si>
  <si>
    <t>Differenza massima permessa = ± 3°C</t>
  </si>
  <si>
    <t>Differenza massima permessa = ± 10mbar</t>
  </si>
  <si>
    <t>lettura campione di riferimento Tref</t>
  </si>
  <si>
    <t>lettura campionatore Tmis</t>
  </si>
  <si>
    <t>lettura campione di riferimento Pref</t>
  </si>
  <si>
    <t>lettura campionatore Pmis</t>
  </si>
  <si>
    <t>lettura campione di riferimento Qref</t>
  </si>
  <si>
    <t>lettura campionatore Qmis</t>
  </si>
  <si>
    <t>scostamento
 %</t>
  </si>
  <si>
    <r>
      <rPr>
        <sz val="10"/>
        <color rgb="FFFF0000"/>
        <rFont val="Arial"/>
        <family val="2"/>
      </rPr>
      <t>ESITO</t>
    </r>
    <r>
      <rPr>
        <sz val="10"/>
        <rFont val="Arial"/>
        <family val="2"/>
      </rPr>
      <t xml:space="preserve"> accettabile se 
  36,414 ≤ Qref ≤ 40,247  </t>
    </r>
  </si>
  <si>
    <r>
      <rPr>
        <sz val="10"/>
        <color rgb="FFFF0000"/>
        <rFont val="Arial"/>
        <family val="2"/>
      </rPr>
      <t>ESITO</t>
    </r>
    <r>
      <rPr>
        <sz val="10"/>
        <rFont val="Arial"/>
        <family val="2"/>
      </rPr>
      <t xml:space="preserve"> accettabile se 
  15,833 ≤ Qref ≤ 16,943  </t>
    </r>
  </si>
  <si>
    <t>Pressione hPa (mbar)</t>
  </si>
  <si>
    <t>inserire nelle celle gialle i valori misurati in °C per la temperatura, in mbar per la pressione e in L/min per la portata; i dati nelle celle arancioni sono per controllo facoltativo</t>
  </si>
  <si>
    <t>Data emissione: 25/01/2018</t>
  </si>
  <si>
    <r>
      <t>Revisione:</t>
    </r>
    <r>
      <rPr>
        <b/>
        <sz val="10"/>
        <rFont val="Dosis"/>
        <family val="3"/>
      </rPr>
      <t xml:space="preserve"> 00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</si>
</sst>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9">
    <font>
      <sz val="10"/>
      <name val="Arial"/>
    </font>
    <font>
      <sz val="9"/>
      <color indexed="17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indexed="3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  <font>
      <sz val="18"/>
      <name val="Dosis"/>
      <family val="3"/>
    </font>
    <font>
      <b/>
      <sz val="12"/>
      <name val="Dosis"/>
      <family val="3"/>
    </font>
    <font>
      <b/>
      <sz val="10"/>
      <name val="Dosis"/>
      <family val="3"/>
    </font>
    <font>
      <b/>
      <sz val="9"/>
      <name val="Dosis"/>
      <family val="3"/>
    </font>
    <font>
      <b/>
      <sz val="11"/>
      <name val="Dosis"/>
      <family val="3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8" xfId="0" applyFont="1" applyBorder="1"/>
    <xf numFmtId="0" fontId="4" fillId="0" borderId="11" xfId="0" applyFont="1" applyFill="1" applyBorder="1"/>
    <xf numFmtId="0" fontId="6" fillId="0" borderId="11" xfId="0" applyFont="1" applyFill="1" applyBorder="1"/>
    <xf numFmtId="0" fontId="0" fillId="0" borderId="0" xfId="0" applyBorder="1" applyAlignment="1">
      <alignment horizontal="center"/>
    </xf>
    <xf numFmtId="0" fontId="7" fillId="0" borderId="6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11" xfId="0" applyBorder="1"/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wrapText="1"/>
    </xf>
    <xf numFmtId="2" fontId="0" fillId="5" borderId="6" xfId="0" applyNumberFormat="1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0" fillId="0" borderId="12" xfId="0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3" fillId="0" borderId="2" xfId="0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/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0" fillId="6" borderId="9" xfId="0" applyFill="1" applyBorder="1" applyProtection="1">
      <protection locked="0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5" xfId="0" applyNumberFormat="1" applyBorder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3" borderId="7" xfId="0" applyFill="1" applyBorder="1" applyProtection="1">
      <protection locked="0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3" fillId="0" borderId="4" xfId="0" applyNumberFormat="1" applyFont="1" applyBorder="1" applyAlignment="1" applyProtection="1">
      <alignment horizontal="center" wrapText="1"/>
      <protection locked="0"/>
    </xf>
    <xf numFmtId="2" fontId="3" fillId="0" borderId="5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6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1</xdr:col>
      <xdr:colOff>477427</xdr:colOff>
      <xdr:row>4</xdr:row>
      <xdr:rowOff>76200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04775"/>
          <a:ext cx="1991902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view="pageLayout" workbookViewId="0">
      <selection activeCell="F10" sqref="F10:G10"/>
    </sheetView>
  </sheetViews>
  <sheetFormatPr defaultRowHeight="12.75"/>
  <cols>
    <col min="1" max="1" width="24.140625" customWidth="1"/>
    <col min="2" max="2" width="11.42578125" customWidth="1"/>
    <col min="6" max="6" width="16" customWidth="1"/>
    <col min="7" max="7" width="14" customWidth="1"/>
  </cols>
  <sheetData>
    <row r="1" spans="1:7" ht="27" customHeight="1">
      <c r="A1" s="87"/>
      <c r="B1" s="88"/>
      <c r="C1" s="91" t="s">
        <v>11</v>
      </c>
      <c r="D1" s="92"/>
      <c r="E1" s="92"/>
      <c r="F1" s="97" t="s">
        <v>12</v>
      </c>
      <c r="G1" s="97"/>
    </row>
    <row r="2" spans="1:7" ht="27" customHeight="1">
      <c r="A2" s="89"/>
      <c r="B2" s="90"/>
      <c r="C2" s="92"/>
      <c r="D2" s="92"/>
      <c r="E2" s="92"/>
      <c r="F2" s="98" t="s">
        <v>13</v>
      </c>
      <c r="G2" s="98"/>
    </row>
    <row r="3" spans="1:7" ht="27" customHeight="1">
      <c r="A3" s="89"/>
      <c r="B3" s="90"/>
      <c r="C3" s="92"/>
      <c r="D3" s="92"/>
      <c r="E3" s="92"/>
      <c r="F3" s="98" t="s">
        <v>45</v>
      </c>
      <c r="G3" s="98"/>
    </row>
    <row r="4" spans="1:7" ht="27" customHeight="1">
      <c r="A4" s="89"/>
      <c r="B4" s="90"/>
      <c r="C4" s="93" t="s">
        <v>14</v>
      </c>
      <c r="D4" s="93"/>
      <c r="E4" s="93"/>
      <c r="F4" s="98" t="s">
        <v>44</v>
      </c>
      <c r="G4" s="98"/>
    </row>
    <row r="5" spans="1:7" ht="12" customHeight="1">
      <c r="A5" s="89"/>
      <c r="B5" s="90"/>
      <c r="C5" s="93"/>
      <c r="D5" s="93"/>
      <c r="E5" s="93"/>
      <c r="F5" s="94"/>
      <c r="G5" s="94"/>
    </row>
    <row r="6" spans="1:7" ht="15">
      <c r="A6" s="95" t="s">
        <v>19</v>
      </c>
      <c r="B6" s="96"/>
      <c r="C6" s="96"/>
      <c r="D6" s="96"/>
      <c r="E6" s="96"/>
      <c r="F6" s="96"/>
      <c r="G6" s="96"/>
    </row>
    <row r="7" spans="1:7" ht="15">
      <c r="A7" s="11"/>
      <c r="B7" s="11"/>
      <c r="C7" s="11"/>
      <c r="D7" s="11"/>
      <c r="E7" s="11"/>
      <c r="F7" s="11"/>
      <c r="G7" s="11"/>
    </row>
    <row r="8" spans="1:7" ht="15.75" customHeight="1" thickBot="1">
      <c r="A8" s="12" t="s">
        <v>15</v>
      </c>
      <c r="D8" s="11"/>
      <c r="E8" s="11"/>
      <c r="G8" s="11"/>
    </row>
    <row r="9" spans="1:7" ht="15.75" thickBot="1">
      <c r="A9" s="19" t="s">
        <v>16</v>
      </c>
      <c r="B9" s="30"/>
      <c r="C9" s="19" t="s">
        <v>17</v>
      </c>
      <c r="D9" s="67"/>
      <c r="E9" s="68"/>
      <c r="F9" s="19" t="s">
        <v>22</v>
      </c>
      <c r="G9" s="31"/>
    </row>
    <row r="10" spans="1:7" ht="27" customHeight="1" thickBot="1">
      <c r="A10" s="19" t="s">
        <v>20</v>
      </c>
      <c r="B10" s="71"/>
      <c r="C10" s="72"/>
      <c r="D10" s="83" t="s">
        <v>21</v>
      </c>
      <c r="E10" s="84"/>
      <c r="F10" s="85">
        <v>38.33</v>
      </c>
      <c r="G10" s="86"/>
    </row>
    <row r="11" spans="1:7" ht="27.75" customHeight="1" thickBot="1">
      <c r="A11" s="20" t="s">
        <v>26</v>
      </c>
      <c r="B11" s="69"/>
      <c r="C11" s="69"/>
      <c r="D11" s="69"/>
      <c r="E11" s="69"/>
      <c r="F11" s="69"/>
      <c r="G11" s="70"/>
    </row>
    <row r="12" spans="1:7" ht="15">
      <c r="A12" s="11"/>
      <c r="B12" s="11"/>
      <c r="C12" s="11"/>
      <c r="D12" s="11"/>
      <c r="E12" s="11"/>
      <c r="F12" s="11"/>
      <c r="G12" s="11"/>
    </row>
    <row r="13" spans="1:7" ht="18" customHeight="1" thickBot="1">
      <c r="A13" s="78" t="s">
        <v>23</v>
      </c>
      <c r="B13" s="78"/>
      <c r="C13" s="78"/>
      <c r="D13" s="78"/>
      <c r="E13" s="78"/>
      <c r="F13" s="78"/>
      <c r="G13" s="78"/>
    </row>
    <row r="14" spans="1:7" ht="15.75" thickBot="1">
      <c r="A14" s="19" t="s">
        <v>16</v>
      </c>
      <c r="B14" s="30"/>
      <c r="C14" s="19" t="s">
        <v>17</v>
      </c>
      <c r="D14" s="67"/>
      <c r="E14" s="68"/>
      <c r="F14" s="19" t="s">
        <v>22</v>
      </c>
      <c r="G14" s="31"/>
    </row>
    <row r="15" spans="1:7" ht="15.75" thickBot="1">
      <c r="A15" s="19" t="s">
        <v>16</v>
      </c>
      <c r="B15" s="30"/>
      <c r="C15" s="19" t="s">
        <v>17</v>
      </c>
      <c r="D15" s="67"/>
      <c r="E15" s="68"/>
      <c r="F15" s="19" t="s">
        <v>22</v>
      </c>
      <c r="G15" s="31"/>
    </row>
    <row r="16" spans="1:7" ht="15">
      <c r="A16" s="11"/>
      <c r="B16" s="11"/>
      <c r="C16" s="11"/>
      <c r="D16" s="11"/>
      <c r="E16" s="11"/>
      <c r="F16" s="11"/>
      <c r="G16" s="11"/>
    </row>
    <row r="17" spans="1:7" ht="15">
      <c r="A17" s="11"/>
      <c r="B17" s="11"/>
      <c r="C17" s="11"/>
      <c r="D17" s="11"/>
      <c r="E17" s="11"/>
      <c r="F17" s="11"/>
      <c r="G17" s="11"/>
    </row>
    <row r="18" spans="1:7" ht="19.5" customHeight="1" thickBot="1">
      <c r="A18" s="79" t="s">
        <v>27</v>
      </c>
      <c r="B18" s="79"/>
      <c r="C18" s="79"/>
      <c r="D18" s="79"/>
      <c r="E18" s="79"/>
      <c r="F18" s="79"/>
      <c r="G18" s="11"/>
    </row>
    <row r="19" spans="1:7" ht="40.5" customHeight="1" thickBot="1">
      <c r="A19" s="23" t="s">
        <v>29</v>
      </c>
      <c r="B19" s="74" t="s">
        <v>33</v>
      </c>
      <c r="C19" s="75"/>
      <c r="D19" s="74" t="s">
        <v>34</v>
      </c>
      <c r="E19" s="75"/>
      <c r="F19" s="14" t="s">
        <v>24</v>
      </c>
      <c r="G19" s="13"/>
    </row>
    <row r="20" spans="1:7" ht="15">
      <c r="A20" s="2" t="s">
        <v>0</v>
      </c>
      <c r="B20" s="76">
        <v>15</v>
      </c>
      <c r="C20" s="80"/>
      <c r="D20" s="76">
        <v>17</v>
      </c>
      <c r="E20" s="77"/>
      <c r="F20" s="16">
        <f>B20-D20</f>
        <v>-2</v>
      </c>
      <c r="G20" s="11"/>
    </row>
    <row r="21" spans="1:7" ht="15">
      <c r="A21" s="3" t="s">
        <v>1</v>
      </c>
      <c r="B21" s="33">
        <v>14</v>
      </c>
      <c r="C21" s="34"/>
      <c r="D21" s="33">
        <v>17</v>
      </c>
      <c r="E21" s="42"/>
      <c r="F21" s="17">
        <f t="shared" ref="F21:F22" si="0">B21-D21</f>
        <v>-3</v>
      </c>
      <c r="G21" s="11"/>
    </row>
    <row r="22" spans="1:7" ht="15.75" thickBot="1">
      <c r="A22" s="3" t="s">
        <v>2</v>
      </c>
      <c r="B22" s="33">
        <v>15</v>
      </c>
      <c r="C22" s="34"/>
      <c r="D22" s="33">
        <v>17</v>
      </c>
      <c r="E22" s="42"/>
      <c r="F22" s="18">
        <f t="shared" si="0"/>
        <v>-2</v>
      </c>
      <c r="G22" s="11"/>
    </row>
    <row r="23" spans="1:7" ht="15.75" thickBot="1">
      <c r="A23" s="4" t="s">
        <v>5</v>
      </c>
      <c r="B23" s="63">
        <f>AVERAGE(B20:C22)</f>
        <v>14.666666666666666</v>
      </c>
      <c r="C23" s="73"/>
      <c r="D23" s="63">
        <f>AVERAGE(D20:E22)</f>
        <v>17</v>
      </c>
      <c r="E23" s="64"/>
      <c r="F23" s="28">
        <f>AVERAGE(F20:G22)</f>
        <v>-2.3333333333333335</v>
      </c>
      <c r="G23" s="11"/>
    </row>
    <row r="24" spans="1:7" ht="15.75" thickBot="1">
      <c r="A24" s="5" t="s">
        <v>6</v>
      </c>
      <c r="B24" s="36">
        <f>STDEV(B20:C22)</f>
        <v>0.5773502691896093</v>
      </c>
      <c r="C24" s="37"/>
      <c r="D24" s="43">
        <f>STDEV(D20:E22)</f>
        <v>0</v>
      </c>
      <c r="E24" s="44"/>
      <c r="G24" s="11"/>
    </row>
    <row r="25" spans="1:7" ht="15.75" thickBot="1">
      <c r="A25" s="5" t="s">
        <v>7</v>
      </c>
      <c r="B25" s="38">
        <f>B24/B23*100</f>
        <v>3.9364791081109725</v>
      </c>
      <c r="C25" s="39"/>
      <c r="D25" s="65">
        <f>D24/D23*100</f>
        <v>0</v>
      </c>
      <c r="E25" s="66"/>
      <c r="G25" s="11"/>
    </row>
    <row r="26" spans="1:7" ht="15.75" thickBot="1">
      <c r="A26" s="35" t="s">
        <v>31</v>
      </c>
      <c r="B26" s="35"/>
      <c r="C26" s="35"/>
      <c r="D26" s="11"/>
      <c r="E26" s="21" t="s">
        <v>25</v>
      </c>
      <c r="F26" s="15" t="str">
        <f>IF(ABS($F$23)&lt;=3,"OK","NON OK")</f>
        <v>OK</v>
      </c>
      <c r="G26" s="11"/>
    </row>
    <row r="27" spans="1:7" ht="15">
      <c r="A27" s="11"/>
      <c r="B27" s="11"/>
      <c r="C27" s="11"/>
      <c r="D27" s="11"/>
      <c r="E27" s="11"/>
      <c r="F27" s="11"/>
      <c r="G27" s="11"/>
    </row>
    <row r="28" spans="1:7" ht="15">
      <c r="A28" s="11"/>
      <c r="B28" s="11"/>
      <c r="C28" s="11"/>
      <c r="D28" s="11"/>
      <c r="E28" s="11"/>
      <c r="F28" s="11"/>
      <c r="G28" s="11"/>
    </row>
    <row r="29" spans="1:7" ht="15.75" thickBot="1">
      <c r="A29" s="79" t="s">
        <v>28</v>
      </c>
      <c r="B29" s="79"/>
      <c r="C29" s="79"/>
      <c r="D29" s="79"/>
      <c r="E29" s="79"/>
      <c r="F29" s="79"/>
      <c r="G29" s="11"/>
    </row>
    <row r="30" spans="1:7" ht="33" customHeight="1" thickBot="1">
      <c r="A30" s="23" t="s">
        <v>42</v>
      </c>
      <c r="B30" s="74" t="s">
        <v>35</v>
      </c>
      <c r="C30" s="75"/>
      <c r="D30" s="74" t="s">
        <v>36</v>
      </c>
      <c r="E30" s="75"/>
      <c r="F30" s="14" t="s">
        <v>24</v>
      </c>
      <c r="G30" s="11"/>
    </row>
    <row r="31" spans="1:7" ht="15">
      <c r="A31" s="2" t="s">
        <v>0</v>
      </c>
      <c r="B31" s="76">
        <v>1002</v>
      </c>
      <c r="C31" s="80"/>
      <c r="D31" s="76">
        <v>1001</v>
      </c>
      <c r="E31" s="77"/>
      <c r="F31" s="16">
        <f>B31-D31</f>
        <v>1</v>
      </c>
      <c r="G31" s="11"/>
    </row>
    <row r="32" spans="1:7" ht="15">
      <c r="A32" s="3" t="s">
        <v>1</v>
      </c>
      <c r="B32" s="33">
        <v>1003</v>
      </c>
      <c r="C32" s="34"/>
      <c r="D32" s="33">
        <v>1003</v>
      </c>
      <c r="E32" s="42"/>
      <c r="F32" s="17">
        <f t="shared" ref="F32:F33" si="1">B32-D32</f>
        <v>0</v>
      </c>
      <c r="G32" s="11"/>
    </row>
    <row r="33" spans="1:7" ht="15.75" thickBot="1">
      <c r="A33" s="3" t="s">
        <v>2</v>
      </c>
      <c r="B33" s="33">
        <v>1002</v>
      </c>
      <c r="C33" s="34"/>
      <c r="D33" s="33">
        <v>1005</v>
      </c>
      <c r="E33" s="42"/>
      <c r="F33" s="18">
        <f t="shared" si="1"/>
        <v>-3</v>
      </c>
      <c r="G33" s="11"/>
    </row>
    <row r="34" spans="1:7" ht="15.75" thickBot="1">
      <c r="A34" s="4" t="s">
        <v>5</v>
      </c>
      <c r="B34" s="81">
        <f>AVERAGE(B31:C33)</f>
        <v>1002.3333333333334</v>
      </c>
      <c r="C34" s="82"/>
      <c r="D34" s="43">
        <f>AVERAGE(D31:E33)</f>
        <v>1003</v>
      </c>
      <c r="E34" s="44"/>
      <c r="F34" s="28">
        <f>AVERAGE(F31:G33)</f>
        <v>-0.66666666666666663</v>
      </c>
      <c r="G34" s="11"/>
    </row>
    <row r="35" spans="1:7" ht="15.75" thickBot="1">
      <c r="A35" s="5" t="s">
        <v>6</v>
      </c>
      <c r="B35" s="36">
        <f>STDEV(B31:C33)</f>
        <v>0.57735026918962573</v>
      </c>
      <c r="C35" s="37"/>
      <c r="D35" s="43">
        <f>STDEV(D31:E33)</f>
        <v>2</v>
      </c>
      <c r="E35" s="44"/>
      <c r="G35" s="11"/>
    </row>
    <row r="36" spans="1:7" ht="15.75" thickBot="1">
      <c r="A36" s="5" t="s">
        <v>7</v>
      </c>
      <c r="B36" s="38">
        <f>B35/B34*100</f>
        <v>5.7600625459556937E-2</v>
      </c>
      <c r="C36" s="39"/>
      <c r="D36" s="38">
        <f>D35/D34*100</f>
        <v>0.19940179461615154</v>
      </c>
      <c r="E36" s="39"/>
      <c r="G36" s="11"/>
    </row>
    <row r="37" spans="1:7" ht="18" customHeight="1" thickBot="1">
      <c r="A37" s="35" t="s">
        <v>32</v>
      </c>
      <c r="B37" s="35"/>
      <c r="C37" s="35"/>
      <c r="D37" s="11"/>
      <c r="E37" s="21" t="s">
        <v>25</v>
      </c>
      <c r="F37" s="15" t="str">
        <f>IF(ABS($F$23)&lt;=10,"OK","NON OK")</f>
        <v>OK</v>
      </c>
      <c r="G37" s="11"/>
    </row>
    <row r="38" spans="1:7" ht="15">
      <c r="A38" s="11"/>
      <c r="B38" s="11"/>
      <c r="C38" s="11"/>
      <c r="D38" s="11"/>
      <c r="E38" s="11"/>
      <c r="F38" s="11"/>
      <c r="G38" s="11"/>
    </row>
    <row r="39" spans="1:7" ht="13.5" thickBot="1">
      <c r="A39" s="1"/>
    </row>
    <row r="40" spans="1:7" ht="61.5" customHeight="1" thickBot="1">
      <c r="A40" s="24" t="s">
        <v>30</v>
      </c>
      <c r="B40" s="40" t="s">
        <v>37</v>
      </c>
      <c r="C40" s="41"/>
      <c r="D40" s="46" t="s">
        <v>38</v>
      </c>
      <c r="E40" s="47"/>
      <c r="F40" s="29" t="s">
        <v>39</v>
      </c>
    </row>
    <row r="41" spans="1:7">
      <c r="A41" s="2" t="s">
        <v>0</v>
      </c>
      <c r="B41" s="76">
        <v>38.33</v>
      </c>
      <c r="C41" s="80"/>
      <c r="D41" s="48">
        <v>38.253999999999998</v>
      </c>
      <c r="E41" s="49"/>
      <c r="F41" s="26">
        <f>(B41-D41)/B41*100</f>
        <v>0.19827811114010049</v>
      </c>
    </row>
    <row r="42" spans="1:7">
      <c r="A42" s="3" t="s">
        <v>1</v>
      </c>
      <c r="B42" s="33">
        <v>38.35</v>
      </c>
      <c r="C42" s="34"/>
      <c r="D42" s="50">
        <v>38.731999999999999</v>
      </c>
      <c r="E42" s="51"/>
      <c r="F42" s="27">
        <f>(B42-D42)/B42*100</f>
        <v>-0.99608865710560068</v>
      </c>
    </row>
    <row r="43" spans="1:7">
      <c r="A43" s="3" t="s">
        <v>2</v>
      </c>
      <c r="B43" s="33">
        <v>38.270000000000003</v>
      </c>
      <c r="C43" s="34"/>
      <c r="D43" s="50">
        <v>38.561</v>
      </c>
      <c r="E43" s="51"/>
      <c r="F43" s="27">
        <f t="shared" ref="F43:F45" si="2">(B43-D43)/B43*100</f>
        <v>-0.76038672589494849</v>
      </c>
    </row>
    <row r="44" spans="1:7">
      <c r="A44" s="3" t="s">
        <v>3</v>
      </c>
      <c r="B44" s="33">
        <v>38.520000000000003</v>
      </c>
      <c r="C44" s="34"/>
      <c r="D44" s="50">
        <v>38.332000000000001</v>
      </c>
      <c r="E44" s="57"/>
      <c r="F44" s="27">
        <f t="shared" si="2"/>
        <v>0.48805815160955962</v>
      </c>
    </row>
    <row r="45" spans="1:7" ht="13.5" thickBot="1">
      <c r="A45" s="3" t="s">
        <v>4</v>
      </c>
      <c r="B45" s="33">
        <v>38.43</v>
      </c>
      <c r="C45" s="34"/>
      <c r="D45" s="50">
        <v>38.335000000000001</v>
      </c>
      <c r="E45" s="57"/>
      <c r="F45" s="27">
        <f t="shared" si="2"/>
        <v>0.24720270621909671</v>
      </c>
    </row>
    <row r="46" spans="1:7" ht="13.5" thickBot="1">
      <c r="A46" s="4" t="s">
        <v>5</v>
      </c>
      <c r="B46" s="43">
        <f>AVERAGE(B41:C45)</f>
        <v>38.38000000000001</v>
      </c>
      <c r="C46" s="60"/>
      <c r="D46" s="52">
        <f>AVERAGE(D41:E45)</f>
        <v>38.442799999999998</v>
      </c>
      <c r="E46" s="53"/>
      <c r="F46" s="28">
        <f>AVERAGE(F41:G43)</f>
        <v>-0.51939909062014955</v>
      </c>
    </row>
    <row r="47" spans="1:7" ht="13.5" thickBot="1">
      <c r="A47" s="5" t="s">
        <v>6</v>
      </c>
      <c r="B47" s="36">
        <f>STDEV(B41:C45)</f>
        <v>9.6953597148326895E-2</v>
      </c>
      <c r="C47" s="37"/>
      <c r="D47" s="54">
        <f>STDEV(D41:E45)</f>
        <v>0.1982112509418465</v>
      </c>
      <c r="E47" s="55"/>
    </row>
    <row r="48" spans="1:7" ht="13.5" thickBot="1">
      <c r="A48" s="5" t="s">
        <v>7</v>
      </c>
      <c r="B48" s="36">
        <f>B47/B46*100</f>
        <v>0.25261489616552074</v>
      </c>
      <c r="C48" s="56"/>
      <c r="D48" s="36">
        <f>D47/D46*100</f>
        <v>0.51560045298949742</v>
      </c>
      <c r="E48" s="56"/>
    </row>
    <row r="49" spans="1:7" ht="28.5" customHeight="1" thickBot="1">
      <c r="A49" s="25" t="s">
        <v>40</v>
      </c>
      <c r="B49" s="58" t="str">
        <f>IF($B$46&gt;=36.414, IF($B$46&lt;=40.247,"OK","NON OK"),"NON OK")</f>
        <v>OK</v>
      </c>
      <c r="C49" s="59" t="str">
        <f>IF($A$10="SO2", IF($E$23&lt;=1.5,"OK","NON OK"),"")</f>
        <v/>
      </c>
      <c r="D49" s="61"/>
      <c r="E49" s="61"/>
      <c r="F49" s="6"/>
    </row>
    <row r="50" spans="1:7" ht="28.5" customHeight="1" thickBot="1">
      <c r="A50" s="25" t="s">
        <v>41</v>
      </c>
      <c r="B50" s="58" t="str">
        <f>IF($B$46&gt;=15.833, IF($B$46&lt;=16.943,"OK","NON OK"),"NON OK")</f>
        <v>NON OK</v>
      </c>
      <c r="C50" s="59" t="str">
        <f>IF($A$10="SO2", IF($E$23&lt;=1.5,"OK","NON OK"),"")</f>
        <v/>
      </c>
      <c r="D50" s="62"/>
      <c r="E50" s="62"/>
      <c r="F50" s="6"/>
    </row>
    <row r="51" spans="1:7">
      <c r="A51" s="7"/>
      <c r="B51" s="8"/>
      <c r="E51" s="8"/>
    </row>
    <row r="53" spans="1:7" ht="12.75" customHeight="1">
      <c r="A53" s="1" t="s">
        <v>8</v>
      </c>
      <c r="B53" s="45" t="s">
        <v>43</v>
      </c>
      <c r="C53" s="45"/>
      <c r="D53" s="45"/>
      <c r="E53" s="45"/>
      <c r="F53" s="45"/>
      <c r="G53" s="22"/>
    </row>
    <row r="54" spans="1:7" ht="40.5" customHeight="1">
      <c r="B54" s="45"/>
      <c r="C54" s="45"/>
      <c r="D54" s="45"/>
      <c r="E54" s="45"/>
      <c r="F54" s="45"/>
      <c r="G54" s="22"/>
    </row>
    <row r="55" spans="1:7">
      <c r="B55" s="9"/>
    </row>
    <row r="57" spans="1:7" ht="13.5" thickBot="1"/>
    <row r="58" spans="1:7" ht="13.5" thickBot="1">
      <c r="B58" s="10" t="s">
        <v>9</v>
      </c>
      <c r="C58" s="30"/>
      <c r="E58" s="10" t="s">
        <v>10</v>
      </c>
      <c r="F58" s="32"/>
      <c r="G58" s="30"/>
    </row>
    <row r="59" spans="1:7" ht="13.5" thickBot="1">
      <c r="B59" s="10" t="s">
        <v>18</v>
      </c>
      <c r="C59" s="30"/>
    </row>
    <row r="64" spans="1:7">
      <c r="C64" s="8"/>
      <c r="D64" s="8"/>
    </row>
  </sheetData>
  <sheetProtection password="8635" sheet="1" objects="1" scenarios="1"/>
  <mergeCells count="71">
    <mergeCell ref="D10:E10"/>
    <mergeCell ref="F10:G10"/>
    <mergeCell ref="A1:B5"/>
    <mergeCell ref="C1:E3"/>
    <mergeCell ref="F1:G1"/>
    <mergeCell ref="F2:G2"/>
    <mergeCell ref="F3:G3"/>
    <mergeCell ref="C4:E5"/>
    <mergeCell ref="F4:G4"/>
    <mergeCell ref="F5:G5"/>
    <mergeCell ref="A6:G6"/>
    <mergeCell ref="B25:C25"/>
    <mergeCell ref="B41:C41"/>
    <mergeCell ref="B42:C42"/>
    <mergeCell ref="B20:C20"/>
    <mergeCell ref="B21:C21"/>
    <mergeCell ref="B22:C22"/>
    <mergeCell ref="B32:C32"/>
    <mergeCell ref="B24:C24"/>
    <mergeCell ref="B33:C33"/>
    <mergeCell ref="B34:C34"/>
    <mergeCell ref="A26:C26"/>
    <mergeCell ref="A29:F29"/>
    <mergeCell ref="B30:C30"/>
    <mergeCell ref="D30:E30"/>
    <mergeCell ref="B31:C31"/>
    <mergeCell ref="D31:E31"/>
    <mergeCell ref="D23:E23"/>
    <mergeCell ref="D24:E24"/>
    <mergeCell ref="D25:E25"/>
    <mergeCell ref="D9:E9"/>
    <mergeCell ref="B11:G11"/>
    <mergeCell ref="B10:C10"/>
    <mergeCell ref="D14:E14"/>
    <mergeCell ref="D15:E15"/>
    <mergeCell ref="B23:C23"/>
    <mergeCell ref="B19:C19"/>
    <mergeCell ref="D19:E19"/>
    <mergeCell ref="D20:E20"/>
    <mergeCell ref="D21:E21"/>
    <mergeCell ref="D22:E22"/>
    <mergeCell ref="A13:G13"/>
    <mergeCell ref="A18:F18"/>
    <mergeCell ref="B53:F54"/>
    <mergeCell ref="D40:E40"/>
    <mergeCell ref="D41:E41"/>
    <mergeCell ref="D42:E42"/>
    <mergeCell ref="D43:E43"/>
    <mergeCell ref="D46:E46"/>
    <mergeCell ref="D47:E47"/>
    <mergeCell ref="D48:E48"/>
    <mergeCell ref="D44:E44"/>
    <mergeCell ref="D45:E45"/>
    <mergeCell ref="B49:C49"/>
    <mergeCell ref="B47:C47"/>
    <mergeCell ref="B48:C48"/>
    <mergeCell ref="B46:C46"/>
    <mergeCell ref="B50:C50"/>
    <mergeCell ref="D49:E50"/>
    <mergeCell ref="D32:E32"/>
    <mergeCell ref="D33:E33"/>
    <mergeCell ref="D34:E34"/>
    <mergeCell ref="D35:E35"/>
    <mergeCell ref="D36:E36"/>
    <mergeCell ref="B44:C44"/>
    <mergeCell ref="B45:C45"/>
    <mergeCell ref="A37:C37"/>
    <mergeCell ref="B35:C35"/>
    <mergeCell ref="B36:C36"/>
    <mergeCell ref="B40:C40"/>
    <mergeCell ref="B43:C4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5" verticalDpi="4294967295" r:id="rId1"/>
  <headerFooter>
    <oddFooter>&amp;LModello IO.CN-LAB.MTR.77.01 rev.00&amp;Cdel 26/05/2017</oddFooter>
  </headerFooter>
  <rowBreaks count="1" manualBreakCount="1">
    <brk id="3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controllo campionatori</vt:lpstr>
      <vt:lpstr>'controllo campionatori'!Area_stampa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centioli</dc:creator>
  <cp:lastModifiedBy>centioli</cp:lastModifiedBy>
  <cp:lastPrinted>2017-11-09T11:25:25Z</cp:lastPrinted>
  <dcterms:created xsi:type="dcterms:W3CDTF">2017-11-09T08:31:07Z</dcterms:created>
  <dcterms:modified xsi:type="dcterms:W3CDTF">2019-01-14T10:43:58Z</dcterms:modified>
</cp:coreProperties>
</file>